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785" windowWidth="22890" windowHeight="9930" activeTab="2"/>
  </bookViews>
  <sheets>
    <sheet name="AUSF Balance" sheetId="1" r:id="rId1"/>
    <sheet name="Revenues" sheetId="2" r:id="rId2"/>
    <sheet name="Disbursements" sheetId="3" r:id="rId3"/>
  </sheets>
  <externalReferences>
    <externalReference r:id="rId6"/>
  </externalReferences>
  <definedNames>
    <definedName name="_xlnm.Print_Area" localSheetId="0">'AUSF Balance'!$A$1:$E$19</definedName>
    <definedName name="_xlnm.Print_Area" localSheetId="2">'Disbursements'!$A$54:$H$104</definedName>
    <definedName name="_xlnm.Print_Area" localSheetId="1">'Revenues'!$A$1:$I$12</definedName>
  </definedNames>
  <calcPr fullCalcOnLoad="1"/>
</workbook>
</file>

<file path=xl/sharedStrings.xml><?xml version="1.0" encoding="utf-8"?>
<sst xmlns="http://schemas.openxmlformats.org/spreadsheetml/2006/main" count="113" uniqueCount="72">
  <si>
    <t>Alaska Universal Service Administrative Company</t>
  </si>
  <si>
    <t>ACS of Alaska - Ft. Wainwright</t>
  </si>
  <si>
    <t>ACS of Alaska - Juneau</t>
  </si>
  <si>
    <t>ACS Anchorage</t>
  </si>
  <si>
    <t>ACS Fairbanks</t>
  </si>
  <si>
    <t>ACS of the Northland - Glacier State</t>
  </si>
  <si>
    <t>ACS of the Northland - Sitka</t>
  </si>
  <si>
    <t>Alaska Telephone Company</t>
  </si>
  <si>
    <t>Arctic Slope Telephone Association Cooperative</t>
  </si>
  <si>
    <t>Bristol Bay Telephone Cooperative</t>
  </si>
  <si>
    <t>Bettles Telephone Company</t>
  </si>
  <si>
    <t>Bush-Tell</t>
  </si>
  <si>
    <t>Circle Telephone Company</t>
  </si>
  <si>
    <t>Cordova Telephone Cooperative</t>
  </si>
  <si>
    <t>Copper Valley Telephone Cooperative</t>
  </si>
  <si>
    <t>Interior Telephone Company</t>
  </si>
  <si>
    <t>Ketchikan Public Utilities</t>
  </si>
  <si>
    <t>Matanuska Telephone Association</t>
  </si>
  <si>
    <t>Mukluk Telephone Company</t>
  </si>
  <si>
    <t>North Country Telephone Company</t>
  </si>
  <si>
    <t>OTZ Telephone Cooperative</t>
  </si>
  <si>
    <t>Summit Telephone Company</t>
  </si>
  <si>
    <t>United Utilities</t>
  </si>
  <si>
    <t>United KUC</t>
  </si>
  <si>
    <t>Yukon Telephone Company</t>
  </si>
  <si>
    <t>Total</t>
  </si>
  <si>
    <t>Nushagak Electric &amp; Telephone Cooperative</t>
  </si>
  <si>
    <t>Balance</t>
  </si>
  <si>
    <t>Remittance</t>
  </si>
  <si>
    <t>Distribution</t>
  </si>
  <si>
    <t>YTD Lifeline Support</t>
  </si>
  <si>
    <t>YTD DEM Support</t>
  </si>
  <si>
    <t>YTD PIPT Support</t>
  </si>
  <si>
    <t>AUSF Administration</t>
  </si>
  <si>
    <t>Local Revenue</t>
  </si>
  <si>
    <t>Wireless Revenue</t>
  </si>
  <si>
    <t>Payphone Revenue</t>
  </si>
  <si>
    <t>Other Revenue</t>
  </si>
  <si>
    <t>AUSF Annual Summary</t>
  </si>
  <si>
    <t>AUSF Balance</t>
  </si>
  <si>
    <t>Total Reported Revenues</t>
  </si>
  <si>
    <t>Total Revenues by Service</t>
  </si>
  <si>
    <t>Interest Income</t>
  </si>
  <si>
    <t>Note:</t>
  </si>
  <si>
    <t>Interest income is shown by year for this schedule.</t>
  </si>
  <si>
    <t>Alaska Digitel</t>
  </si>
  <si>
    <t>ACS Wireless</t>
  </si>
  <si>
    <t>MTA Wireless</t>
  </si>
  <si>
    <t>ADAK</t>
  </si>
  <si>
    <t>Bristol Bay Cellular</t>
  </si>
  <si>
    <t>Copper Valley Cellular</t>
  </si>
  <si>
    <t>Unicom</t>
  </si>
  <si>
    <t>Uncollectible Revenues</t>
  </si>
  <si>
    <t>2009 Cash Distributions</t>
  </si>
  <si>
    <t>CETC</t>
  </si>
  <si>
    <t>ASTAC Wireless</t>
  </si>
  <si>
    <t>GCI*</t>
  </si>
  <si>
    <t>*07/09: GCI consolidated all Lifeline accounts including wireless. (Alaska DIGITEL and UNICOM)</t>
  </si>
  <si>
    <t>Interexchange Revenue</t>
  </si>
  <si>
    <t>TelAlaska Cellular</t>
  </si>
  <si>
    <t>OTZ Telecommunications</t>
  </si>
  <si>
    <t>AECA CCL Admin Fee</t>
  </si>
  <si>
    <t>Adak</t>
  </si>
  <si>
    <t>YTD COLR Support</t>
  </si>
  <si>
    <t>YTD CCL Support</t>
  </si>
  <si>
    <t>VOIP Revenue</t>
  </si>
  <si>
    <t>Period Ending December 31, 2018</t>
  </si>
  <si>
    <t>Year end 2017 AUSF</t>
  </si>
  <si>
    <t>2018 AUSF Subtotal</t>
  </si>
  <si>
    <t>Total AUSF at YE 2018</t>
  </si>
  <si>
    <t>2018 Reported Revenues</t>
  </si>
  <si>
    <t>2018 Cash Distributions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</si>
</sst>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000000"/>
  </numFmts>
  <fonts count="46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39" fontId="0" fillId="0" borderId="0" xfId="0" applyNumberFormat="1" applyAlignment="1">
      <alignment/>
    </xf>
    <xf numFmtId="0" fontId="1" fillId="0" borderId="0" xfId="0" applyFont="1" applyAlignment="1">
      <alignment/>
    </xf>
    <xf numFmtId="39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 wrapText="1"/>
    </xf>
    <xf numFmtId="7" fontId="0" fillId="0" borderId="13" xfId="0" applyNumberFormat="1" applyBorder="1" applyAlignment="1">
      <alignment/>
    </xf>
    <xf numFmtId="7" fontId="5" fillId="0" borderId="0" xfId="0" applyNumberFormat="1" applyFont="1" applyBorder="1" applyAlignment="1">
      <alignment/>
    </xf>
    <xf numFmtId="7" fontId="5" fillId="0" borderId="10" xfId="0" applyNumberFormat="1" applyFont="1" applyBorder="1" applyAlignment="1">
      <alignment/>
    </xf>
    <xf numFmtId="39" fontId="0" fillId="34" borderId="0" xfId="0" applyNumberFormat="1" applyFill="1" applyAlignment="1">
      <alignment/>
    </xf>
    <xf numFmtId="49" fontId="4" fillId="33" borderId="14" xfId="0" applyNumberFormat="1" applyFont="1" applyFill="1" applyBorder="1" applyAlignment="1">
      <alignment horizontal="center" wrapText="1"/>
    </xf>
    <xf numFmtId="0" fontId="0" fillId="0" borderId="15" xfId="0" applyBorder="1" applyAlignment="1">
      <alignment/>
    </xf>
    <xf numFmtId="7" fontId="0" fillId="0" borderId="15" xfId="0" applyNumberFormat="1" applyBorder="1" applyAlignment="1">
      <alignment/>
    </xf>
    <xf numFmtId="39" fontId="0" fillId="0" borderId="15" xfId="0" applyNumberFormat="1" applyBorder="1" applyAlignment="1">
      <alignment/>
    </xf>
    <xf numFmtId="7" fontId="0" fillId="0" borderId="16" xfId="0" applyNumberFormat="1" applyBorder="1" applyAlignment="1">
      <alignment/>
    </xf>
    <xf numFmtId="0" fontId="0" fillId="0" borderId="15" xfId="0" applyFill="1" applyBorder="1" applyAlignment="1">
      <alignment horizontal="center" wrapText="1"/>
    </xf>
    <xf numFmtId="7" fontId="0" fillId="0" borderId="17" xfId="0" applyNumberFormat="1" applyBorder="1" applyAlignment="1">
      <alignment/>
    </xf>
    <xf numFmtId="39" fontId="0" fillId="34" borderId="15" xfId="0" applyNumberFormat="1" applyFill="1" applyBorder="1" applyAlignment="1">
      <alignment/>
    </xf>
    <xf numFmtId="39" fontId="0" fillId="0" borderId="16" xfId="0" applyNumberFormat="1" applyBorder="1" applyAlignment="1">
      <alignment/>
    </xf>
    <xf numFmtId="0" fontId="6" fillId="0" borderId="0" xfId="0" applyFont="1" applyAlignment="1">
      <alignment/>
    </xf>
    <xf numFmtId="7" fontId="0" fillId="0" borderId="0" xfId="0" applyNumberFormat="1" applyAlignment="1">
      <alignment/>
    </xf>
    <xf numFmtId="39" fontId="0" fillId="0" borderId="15" xfId="0" applyNumberFormat="1" applyFill="1" applyBorder="1" applyAlignment="1">
      <alignment/>
    </xf>
    <xf numFmtId="39" fontId="0" fillId="0" borderId="0" xfId="0" applyNumberFormat="1" applyFill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7" fontId="5" fillId="0" borderId="21" xfId="0" applyNumberFormat="1" applyFont="1" applyBorder="1" applyAlignment="1">
      <alignment/>
    </xf>
    <xf numFmtId="7" fontId="5" fillId="0" borderId="22" xfId="0" applyNumberFormat="1" applyFont="1" applyBorder="1" applyAlignment="1">
      <alignment/>
    </xf>
    <xf numFmtId="49" fontId="2" fillId="0" borderId="18" xfId="0" applyNumberFormat="1" applyFont="1" applyFill="1" applyBorder="1" applyAlignment="1">
      <alignment horizontal="center" wrapText="1"/>
    </xf>
    <xf numFmtId="0" fontId="0" fillId="0" borderId="23" xfId="0" applyBorder="1" applyAlignment="1">
      <alignment wrapText="1"/>
    </xf>
    <xf numFmtId="0" fontId="0" fillId="0" borderId="20" xfId="0" applyFill="1" applyBorder="1" applyAlignment="1">
      <alignment horizontal="center" wrapText="1"/>
    </xf>
    <xf numFmtId="7" fontId="0" fillId="0" borderId="24" xfId="0" applyNumberFormat="1" applyBorder="1" applyAlignment="1">
      <alignment/>
    </xf>
    <xf numFmtId="0" fontId="1" fillId="0" borderId="18" xfId="0" applyFont="1" applyBorder="1" applyAlignment="1">
      <alignment/>
    </xf>
    <xf numFmtId="0" fontId="1" fillId="34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2" xfId="0" applyFont="1" applyBorder="1" applyAlignment="1">
      <alignment/>
    </xf>
    <xf numFmtId="39" fontId="0" fillId="34" borderId="21" xfId="0" applyNumberFormat="1" applyFill="1" applyBorder="1" applyAlignment="1">
      <alignment/>
    </xf>
    <xf numFmtId="39" fontId="0" fillId="0" borderId="21" xfId="0" applyNumberFormat="1" applyBorder="1" applyAlignment="1">
      <alignment/>
    </xf>
    <xf numFmtId="39" fontId="0" fillId="0" borderId="21" xfId="0" applyNumberFormat="1" applyFill="1" applyBorder="1" applyAlignment="1">
      <alignment/>
    </xf>
    <xf numFmtId="39" fontId="0" fillId="0" borderId="22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9" xfId="0" applyFill="1" applyBorder="1" applyAlignment="1">
      <alignment horizontal="center" wrapText="1"/>
    </xf>
    <xf numFmtId="49" fontId="4" fillId="33" borderId="25" xfId="0" applyNumberFormat="1" applyFont="1" applyFill="1" applyBorder="1" applyAlignment="1">
      <alignment horizontal="center" wrapText="1"/>
    </xf>
    <xf numFmtId="49" fontId="4" fillId="33" borderId="11" xfId="0" applyNumberFormat="1" applyFont="1" applyFill="1" applyBorder="1" applyAlignment="1">
      <alignment horizontal="center" wrapText="1"/>
    </xf>
    <xf numFmtId="7" fontId="0" fillId="0" borderId="0" xfId="0" applyNumberForma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Border="1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21" xfId="0" applyNumberFormat="1" applyFont="1" applyFill="1" applyBorder="1" applyAlignment="1">
      <alignment horizontal="center" wrapText="1"/>
    </xf>
    <xf numFmtId="49" fontId="4" fillId="0" borderId="18" xfId="0" applyNumberFormat="1" applyFont="1" applyFill="1" applyBorder="1" applyAlignment="1">
      <alignment horizontal="center" wrapText="1"/>
    </xf>
    <xf numFmtId="0" fontId="10" fillId="0" borderId="0" xfId="57" applyFont="1" applyBorder="1" applyAlignment="1">
      <alignment/>
      <protection/>
    </xf>
    <xf numFmtId="39" fontId="10" fillId="0" borderId="0" xfId="0" applyNumberFormat="1" applyFont="1" applyBorder="1" applyAlignment="1">
      <alignment/>
    </xf>
    <xf numFmtId="39" fontId="11" fillId="0" borderId="0" xfId="57" applyNumberFormat="1" applyFont="1" applyBorder="1" applyAlignment="1">
      <alignment/>
      <protection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0" xfId="0" applyFont="1" applyBorder="1" applyAlignment="1">
      <alignment/>
    </xf>
    <xf numFmtId="39" fontId="0" fillId="0" borderId="0" xfId="0" applyNumberFormat="1" applyBorder="1" applyAlignment="1">
      <alignment/>
    </xf>
    <xf numFmtId="39" fontId="0" fillId="0" borderId="0" xfId="0" applyNumberFormat="1" applyFont="1" applyAlignment="1">
      <alignment/>
    </xf>
    <xf numFmtId="39" fontId="0" fillId="34" borderId="0" xfId="0" applyNumberFormat="1" applyFont="1" applyFill="1" applyAlignment="1">
      <alignment/>
    </xf>
    <xf numFmtId="0" fontId="0" fillId="33" borderId="12" xfId="0" applyFont="1" applyFill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USAC\REM-DIST\2018\Dec%2018\R&amp;d12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Support Dist Summary"/>
      <sheetName val="Support Dist Summary 2018"/>
      <sheetName val="Adj and Late"/>
      <sheetName val="Temporary Input"/>
      <sheetName val="Remittance"/>
      <sheetName val="Distribution"/>
      <sheetName val="Lifeline"/>
      <sheetName val="DEM"/>
      <sheetName val="PIPT"/>
      <sheetName val="COLR"/>
      <sheetName val="COLR Annual Filing"/>
      <sheetName val="NP-CCL"/>
      <sheetName val="NP-CCL Annual Filing"/>
      <sheetName val="Pooling CO-CCL"/>
      <sheetName val="Pooling CO-CCL Annual Filing"/>
      <sheetName val="Trend Report"/>
      <sheetName val="Trend Report Tem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showGridLines="0" zoomScalePageLayoutView="0" workbookViewId="0" topLeftCell="A1">
      <selection activeCell="E7" sqref="E7"/>
    </sheetView>
  </sheetViews>
  <sheetFormatPr defaultColWidth="9.140625" defaultRowHeight="12.75"/>
  <cols>
    <col min="1" max="1" width="29.00390625" style="0" customWidth="1"/>
    <col min="2" max="2" width="15.00390625" style="0" customWidth="1"/>
    <col min="3" max="3" width="21.421875" style="0" customWidth="1"/>
    <col min="4" max="4" width="15.00390625" style="0" customWidth="1"/>
    <col min="5" max="5" width="19.57421875" style="0" customWidth="1"/>
    <col min="6" max="6" width="12.28125" style="0" bestFit="1" customWidth="1"/>
  </cols>
  <sheetData>
    <row r="1" spans="1:19" ht="18">
      <c r="A1" s="7" t="s">
        <v>0</v>
      </c>
      <c r="L1" s="74"/>
      <c r="M1" s="74"/>
      <c r="N1" s="74"/>
      <c r="O1" s="74"/>
      <c r="P1" s="74"/>
      <c r="Q1" s="74"/>
      <c r="R1" s="74"/>
      <c r="S1" s="74"/>
    </row>
    <row r="2" spans="1:19" ht="15">
      <c r="A2" s="10" t="s">
        <v>38</v>
      </c>
      <c r="L2" s="74"/>
      <c r="M2" s="74"/>
      <c r="N2" s="74"/>
      <c r="O2" s="74"/>
      <c r="P2" s="74"/>
      <c r="Q2" s="74"/>
      <c r="R2" s="74"/>
      <c r="S2" s="74"/>
    </row>
    <row r="3" spans="1:19" ht="12.75">
      <c r="A3" s="64" t="s">
        <v>66</v>
      </c>
      <c r="L3" s="75"/>
      <c r="M3" s="47"/>
      <c r="N3" s="47"/>
      <c r="O3" s="47"/>
      <c r="P3" s="47"/>
      <c r="Q3" s="47"/>
      <c r="R3" s="47"/>
      <c r="S3" s="47"/>
    </row>
    <row r="4" ht="28.5" customHeight="1"/>
    <row r="5" spans="1:5" ht="15.75">
      <c r="A5" s="16" t="s">
        <v>39</v>
      </c>
      <c r="B5" s="9" t="s">
        <v>27</v>
      </c>
      <c r="C5" s="8" t="s">
        <v>28</v>
      </c>
      <c r="D5" s="9" t="s">
        <v>42</v>
      </c>
      <c r="E5" s="9" t="s">
        <v>29</v>
      </c>
    </row>
    <row r="6" spans="1:5" ht="12.75">
      <c r="A6" s="29"/>
      <c r="B6" s="29"/>
      <c r="C6" s="30"/>
      <c r="D6" s="30"/>
      <c r="E6" s="31"/>
    </row>
    <row r="7" spans="1:5" ht="12.75">
      <c r="A7" s="65" t="s">
        <v>67</v>
      </c>
      <c r="B7" s="18">
        <v>999.9999999804422</v>
      </c>
      <c r="C7" s="13">
        <v>225520185.73999998</v>
      </c>
      <c r="D7" s="13">
        <v>174818.9</v>
      </c>
      <c r="E7" s="32">
        <v>225694004.64000002</v>
      </c>
    </row>
    <row r="8" spans="1:6" ht="12.75">
      <c r="A8" s="66" t="s">
        <v>68</v>
      </c>
      <c r="B8" s="18">
        <v>6847260.609999999</v>
      </c>
      <c r="C8" s="13">
        <v>36178403.61</v>
      </c>
      <c r="D8" s="13">
        <v>119501.14000000001</v>
      </c>
      <c r="E8" s="32">
        <v>29450644.140000004</v>
      </c>
      <c r="F8" s="1"/>
    </row>
    <row r="9" spans="1:5" ht="30.75" customHeight="1" thickBot="1">
      <c r="A9" s="66" t="s">
        <v>69</v>
      </c>
      <c r="B9" s="20">
        <f>B8+B7</f>
        <v>6848260.60999998</v>
      </c>
      <c r="C9" s="14">
        <f>C8+C7</f>
        <v>261698589.34999996</v>
      </c>
      <c r="D9" s="14">
        <f>D8+D7</f>
        <v>294320.04000000004</v>
      </c>
      <c r="E9" s="33">
        <f>E8+E7</f>
        <v>255144648.78000003</v>
      </c>
    </row>
    <row r="10" spans="1:5" ht="13.5" thickTop="1">
      <c r="A10" s="4"/>
      <c r="B10" s="5"/>
      <c r="C10" s="5"/>
      <c r="D10" s="5"/>
      <c r="E10" s="5"/>
    </row>
    <row r="12" spans="3:5" ht="12.75">
      <c r="C12" s="26"/>
      <c r="D12" s="26"/>
      <c r="E12" s="26"/>
    </row>
    <row r="13" spans="1:3" ht="12.75">
      <c r="A13" s="25"/>
      <c r="C13" s="26"/>
    </row>
    <row r="14" spans="3:4" ht="12.75">
      <c r="C14" s="26"/>
      <c r="D14" s="26"/>
    </row>
    <row r="17" ht="14.25" customHeight="1">
      <c r="A17" s="2" t="s">
        <v>43</v>
      </c>
    </row>
    <row r="18" spans="1:5" ht="20.25" customHeight="1">
      <c r="A18" t="s">
        <v>44</v>
      </c>
      <c r="B18" s="48"/>
      <c r="C18" s="48"/>
      <c r="D18" s="48"/>
      <c r="E18" s="48"/>
    </row>
    <row r="19" ht="24.75" customHeight="1"/>
    <row r="20" spans="3:5" ht="12.75">
      <c r="C20" s="26"/>
      <c r="E20" s="26"/>
    </row>
  </sheetData>
  <sheetProtection/>
  <mergeCells count="1">
    <mergeCell ref="L1:S2"/>
  </mergeCells>
  <printOptions/>
  <pageMargins left="0.75" right="0.75" top="1" bottom="1" header="0.5" footer="0.5"/>
  <pageSetup fitToHeight="1" fitToWidth="1" horizontalDpi="300" verticalDpi="300" orientation="landscape" r:id="rId1"/>
  <headerFooter alignWithMargins="0">
    <oddFooter>&amp;L&amp;F, &amp;A&amp;RPage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="87" zoomScaleNormal="87" zoomScalePageLayoutView="0" workbookViewId="0" topLeftCell="A1">
      <selection activeCell="D28" sqref="D28"/>
    </sheetView>
  </sheetViews>
  <sheetFormatPr defaultColWidth="9.140625" defaultRowHeight="12.75"/>
  <cols>
    <col min="1" max="1" width="30.28125" style="0" customWidth="1"/>
    <col min="2" max="2" width="17.57421875" style="0" customWidth="1"/>
    <col min="3" max="3" width="18.140625" style="0" customWidth="1"/>
    <col min="4" max="4" width="18.57421875" style="0" customWidth="1"/>
    <col min="5" max="7" width="16.28125" style="0" customWidth="1"/>
    <col min="8" max="8" width="17.28125" style="0" customWidth="1"/>
    <col min="9" max="11" width="13.8515625" style="0" customWidth="1"/>
  </cols>
  <sheetData>
    <row r="1" spans="1:2" ht="18">
      <c r="A1" s="7" t="str">
        <f>+'AUSF Balance'!A1</f>
        <v>Alaska Universal Service Administrative Company</v>
      </c>
      <c r="B1" s="7"/>
    </row>
    <row r="2" spans="1:2" ht="15">
      <c r="A2" s="10" t="str">
        <f>+'AUSF Balance'!A2</f>
        <v>AUSF Annual Summary</v>
      </c>
      <c r="B2" s="10"/>
    </row>
    <row r="3" ht="12.75">
      <c r="A3" t="str">
        <f>+'AUSF Balance'!A3</f>
        <v>Period Ending December 31, 2018</v>
      </c>
    </row>
    <row r="5" spans="1:10" ht="32.25" customHeight="1">
      <c r="A5" s="16" t="s">
        <v>70</v>
      </c>
      <c r="B5" s="9" t="s">
        <v>40</v>
      </c>
      <c r="C5" s="8" t="s">
        <v>34</v>
      </c>
      <c r="D5" s="9" t="s">
        <v>35</v>
      </c>
      <c r="E5" s="9" t="s">
        <v>58</v>
      </c>
      <c r="F5" s="9" t="s">
        <v>36</v>
      </c>
      <c r="G5" s="9" t="s">
        <v>37</v>
      </c>
      <c r="H5" s="9" t="s">
        <v>52</v>
      </c>
      <c r="I5" s="71" t="s">
        <v>65</v>
      </c>
      <c r="J5" s="6"/>
    </row>
    <row r="6" spans="1:10" ht="18">
      <c r="A6" s="34"/>
      <c r="B6" s="21"/>
      <c r="C6" s="11"/>
      <c r="D6" s="11"/>
      <c r="E6" s="11"/>
      <c r="F6" s="11"/>
      <c r="G6" s="49"/>
      <c r="H6" s="49"/>
      <c r="I6" s="36"/>
      <c r="J6" s="6"/>
    </row>
    <row r="7" spans="1:9" ht="21.75" customHeight="1" thickBot="1">
      <c r="A7" s="35" t="s">
        <v>41</v>
      </c>
      <c r="B7" s="22">
        <f>SUM(C7:I7)</f>
        <v>187660541.39999998</v>
      </c>
      <c r="C7" s="12">
        <v>78361175.04</v>
      </c>
      <c r="D7" s="12">
        <v>95719666.67999998</v>
      </c>
      <c r="E7" s="12">
        <v>13710209.5</v>
      </c>
      <c r="F7" s="12">
        <v>36823.8</v>
      </c>
      <c r="G7" s="12">
        <v>290119.75</v>
      </c>
      <c r="H7" s="12">
        <v>-1255406.1</v>
      </c>
      <c r="I7" s="37">
        <v>797952.73</v>
      </c>
    </row>
    <row r="8" ht="13.5" thickTop="1"/>
    <row r="9" spans="2:7" ht="12.75">
      <c r="B9" s="6"/>
      <c r="C9" s="6"/>
      <c r="D9" s="6"/>
      <c r="E9" s="6"/>
      <c r="F9" s="6"/>
      <c r="G9" s="6"/>
    </row>
    <row r="10" spans="2:7" ht="12.75">
      <c r="B10" s="6"/>
      <c r="C10" s="6"/>
      <c r="D10" s="6"/>
      <c r="E10" s="6"/>
      <c r="F10" s="6"/>
      <c r="G10" s="6"/>
    </row>
    <row r="11" spans="2:9" ht="12.75">
      <c r="B11" s="53"/>
      <c r="C11" s="53"/>
      <c r="D11" s="53"/>
      <c r="E11" s="53"/>
      <c r="F11" s="53"/>
      <c r="G11" s="53"/>
      <c r="H11" s="53"/>
      <c r="I11" s="4"/>
    </row>
    <row r="12" spans="1:9" ht="12.75">
      <c r="A12" s="25"/>
      <c r="B12" s="52"/>
      <c r="C12" s="52"/>
      <c r="D12" s="52"/>
      <c r="E12" s="52"/>
      <c r="F12" s="52"/>
      <c r="G12" s="52"/>
      <c r="H12" s="52"/>
      <c r="I12" s="4"/>
    </row>
    <row r="13" spans="2:9" ht="12.75">
      <c r="B13" s="54"/>
      <c r="C13" s="54"/>
      <c r="D13" s="54"/>
      <c r="E13" s="54"/>
      <c r="F13" s="54"/>
      <c r="G13" s="54"/>
      <c r="H13" s="54"/>
      <c r="I13" s="54"/>
    </row>
    <row r="14" spans="3:5" ht="12.75">
      <c r="C14" s="6"/>
      <c r="D14" s="6"/>
      <c r="E14" s="6"/>
    </row>
    <row r="15" spans="2:7" ht="12.75">
      <c r="B15" s="6"/>
      <c r="C15" s="6"/>
      <c r="D15" s="6"/>
      <c r="E15" s="6"/>
      <c r="F15" s="6"/>
      <c r="G15" s="6"/>
    </row>
    <row r="16" ht="12.75">
      <c r="C16" s="6"/>
    </row>
    <row r="17" spans="2:7" ht="12.75">
      <c r="B17" s="6"/>
      <c r="C17" s="6"/>
      <c r="D17" s="6"/>
      <c r="E17" s="6"/>
      <c r="F17" s="6"/>
      <c r="G17" s="6"/>
    </row>
  </sheetData>
  <sheetProtection/>
  <printOptions/>
  <pageMargins left="0.75" right="0.75" top="1" bottom="1" header="0.5" footer="0.5"/>
  <pageSetup fitToHeight="1" fitToWidth="1" horizontalDpi="600" verticalDpi="600" orientation="landscape" scale="74" r:id="rId1"/>
  <headerFooter alignWithMargins="0">
    <oddFooter>&amp;L&amp;F, &amp;A&amp;RPage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4"/>
  <sheetViews>
    <sheetView showGridLines="0" tabSelected="1" zoomScalePageLayoutView="0" workbookViewId="0" topLeftCell="A1">
      <pane xSplit="1" topLeftCell="B1" activePane="topRight" state="frozen"/>
      <selection pane="topLeft" activeCell="A56" sqref="A56"/>
      <selection pane="topRight" activeCell="L69" sqref="L69"/>
    </sheetView>
  </sheetViews>
  <sheetFormatPr defaultColWidth="9.140625" defaultRowHeight="12.75"/>
  <cols>
    <col min="1" max="1" width="48.00390625" style="2" customWidth="1"/>
    <col min="2" max="3" width="14.00390625" style="0" customWidth="1"/>
    <col min="4" max="4" width="17.28125" style="0" customWidth="1"/>
    <col min="5" max="5" width="12.28125" style="0" customWidth="1"/>
    <col min="6" max="6" width="13.421875" style="0" bestFit="1" customWidth="1"/>
    <col min="7" max="7" width="16.140625" style="0" customWidth="1"/>
    <col min="8" max="8" width="15.8515625" style="0" customWidth="1"/>
    <col min="9" max="9" width="10.140625" style="0" customWidth="1"/>
    <col min="10" max="10" width="13.421875" style="0" bestFit="1" customWidth="1"/>
    <col min="12" max="12" width="11.57421875" style="0" customWidth="1"/>
    <col min="13" max="13" width="12.00390625" style="0" customWidth="1"/>
    <col min="16" max="16" width="13.421875" style="0" bestFit="1" customWidth="1"/>
    <col min="17" max="17" width="12.7109375" style="0" customWidth="1"/>
  </cols>
  <sheetData>
    <row r="1" ht="18" hidden="1">
      <c r="A1" s="7" t="str">
        <f>+'AUSF Balance'!A1</f>
        <v>Alaska Universal Service Administrative Company</v>
      </c>
    </row>
    <row r="2" ht="15" hidden="1">
      <c r="A2" s="10" t="str">
        <f>+'AUSF Balance'!A2</f>
        <v>AUSF Annual Summary</v>
      </c>
    </row>
    <row r="3" ht="12.75" hidden="1">
      <c r="A3" t="str">
        <f>+'AUSF Balance'!A3</f>
        <v>Period Ending December 31, 2018</v>
      </c>
    </row>
    <row r="4" ht="12.75" hidden="1">
      <c r="A4"/>
    </row>
    <row r="5" spans="1:8" s="2" customFormat="1" ht="33" customHeight="1" hidden="1">
      <c r="A5" s="16" t="s">
        <v>53</v>
      </c>
      <c r="B5" s="9" t="s">
        <v>25</v>
      </c>
      <c r="C5" s="8" t="s">
        <v>30</v>
      </c>
      <c r="D5" s="9" t="s">
        <v>31</v>
      </c>
      <c r="E5" s="9" t="s">
        <v>32</v>
      </c>
      <c r="F5" s="9"/>
      <c r="G5" s="9"/>
      <c r="H5" s="9" t="s">
        <v>33</v>
      </c>
    </row>
    <row r="6" spans="1:8" ht="18.75" customHeight="1" hidden="1">
      <c r="A6" s="38"/>
      <c r="B6" s="17"/>
      <c r="H6" s="31"/>
    </row>
    <row r="7" spans="1:8" ht="12.75" hidden="1">
      <c r="A7" s="39" t="s">
        <v>0</v>
      </c>
      <c r="B7" s="23">
        <f>SUM(C7:H7)</f>
        <v>50251</v>
      </c>
      <c r="C7" s="15"/>
      <c r="D7" s="15"/>
      <c r="E7" s="15"/>
      <c r="F7" s="15"/>
      <c r="G7" s="15"/>
      <c r="H7" s="43">
        <v>50251</v>
      </c>
    </row>
    <row r="8" spans="1:8" ht="12.75" hidden="1">
      <c r="A8" s="40" t="s">
        <v>1</v>
      </c>
      <c r="B8" s="19">
        <f aca="true" t="shared" si="0" ref="B8:B41">SUM(C8:H8)</f>
        <v>213.5</v>
      </c>
      <c r="C8" s="1">
        <v>213.5</v>
      </c>
      <c r="D8" s="1"/>
      <c r="E8" s="1"/>
      <c r="F8" s="1"/>
      <c r="G8" s="1"/>
      <c r="H8" s="44"/>
    </row>
    <row r="9" spans="1:8" ht="12.75" hidden="1">
      <c r="A9" s="39" t="s">
        <v>2</v>
      </c>
      <c r="B9" s="23">
        <f t="shared" si="0"/>
        <v>10185</v>
      </c>
      <c r="C9" s="15">
        <v>10185</v>
      </c>
      <c r="D9" s="15"/>
      <c r="E9" s="15"/>
      <c r="F9" s="15"/>
      <c r="G9" s="15"/>
      <c r="H9" s="43"/>
    </row>
    <row r="10" spans="1:8" ht="12.75" hidden="1">
      <c r="A10" s="40" t="s">
        <v>3</v>
      </c>
      <c r="B10" s="19">
        <f t="shared" si="0"/>
        <v>73430</v>
      </c>
      <c r="C10" s="1">
        <v>73430</v>
      </c>
      <c r="D10" s="1"/>
      <c r="E10" s="1"/>
      <c r="F10" s="1"/>
      <c r="G10" s="1"/>
      <c r="H10" s="44"/>
    </row>
    <row r="11" spans="1:8" ht="12.75" hidden="1">
      <c r="A11" s="39" t="s">
        <v>4</v>
      </c>
      <c r="B11" s="23">
        <f t="shared" si="0"/>
        <v>24937.5</v>
      </c>
      <c r="C11" s="15">
        <v>24937.5</v>
      </c>
      <c r="D11" s="15"/>
      <c r="E11" s="15"/>
      <c r="F11" s="15"/>
      <c r="G11" s="15"/>
      <c r="H11" s="43"/>
    </row>
    <row r="12" spans="1:8" ht="12.75" hidden="1">
      <c r="A12" s="40" t="s">
        <v>5</v>
      </c>
      <c r="B12" s="19">
        <f t="shared" si="0"/>
        <v>82369</v>
      </c>
      <c r="C12" s="1">
        <v>82369</v>
      </c>
      <c r="D12" s="1"/>
      <c r="E12" s="1"/>
      <c r="F12" s="1"/>
      <c r="G12" s="1"/>
      <c r="H12" s="44"/>
    </row>
    <row r="13" spans="1:8" ht="12.75" hidden="1">
      <c r="A13" s="39" t="s">
        <v>6</v>
      </c>
      <c r="B13" s="23">
        <f t="shared" si="0"/>
        <v>26778.5</v>
      </c>
      <c r="C13" s="15">
        <v>26778.5</v>
      </c>
      <c r="D13" s="15"/>
      <c r="E13" s="15"/>
      <c r="F13" s="15"/>
      <c r="G13" s="15"/>
      <c r="H13" s="43"/>
    </row>
    <row r="14" spans="1:8" s="47" customFormat="1" ht="12.75" hidden="1">
      <c r="A14" s="41" t="s">
        <v>46</v>
      </c>
      <c r="B14" s="27">
        <f t="shared" si="0"/>
        <v>817677</v>
      </c>
      <c r="C14" s="28">
        <v>817677</v>
      </c>
      <c r="D14" s="28"/>
      <c r="E14" s="28"/>
      <c r="F14" s="28"/>
      <c r="G14" s="28"/>
      <c r="H14" s="45"/>
    </row>
    <row r="15" spans="1:8" ht="12.75" hidden="1">
      <c r="A15" s="39" t="s">
        <v>48</v>
      </c>
      <c r="B15" s="23">
        <f t="shared" si="0"/>
        <v>112</v>
      </c>
      <c r="C15" s="15">
        <v>112</v>
      </c>
      <c r="D15" s="15"/>
      <c r="E15" s="15"/>
      <c r="F15" s="15"/>
      <c r="G15" s="15"/>
      <c r="H15" s="43"/>
    </row>
    <row r="16" spans="1:8" ht="12.75" hidden="1">
      <c r="A16" s="40" t="s">
        <v>45</v>
      </c>
      <c r="B16" s="19">
        <f t="shared" si="0"/>
        <v>0</v>
      </c>
      <c r="C16" s="1">
        <v>0</v>
      </c>
      <c r="D16" s="1"/>
      <c r="E16" s="1"/>
      <c r="F16" s="1"/>
      <c r="G16" s="1"/>
      <c r="H16" s="44"/>
    </row>
    <row r="17" spans="1:8" ht="12.75" hidden="1">
      <c r="A17" s="39" t="s">
        <v>7</v>
      </c>
      <c r="B17" s="23">
        <f t="shared" si="0"/>
        <v>40218.5</v>
      </c>
      <c r="C17" s="15">
        <v>40218.5</v>
      </c>
      <c r="D17" s="15"/>
      <c r="E17" s="15"/>
      <c r="F17" s="15"/>
      <c r="G17" s="15"/>
      <c r="H17" s="43"/>
    </row>
    <row r="18" spans="1:8" ht="12.75" hidden="1">
      <c r="A18" s="40" t="s">
        <v>8</v>
      </c>
      <c r="B18" s="19">
        <f t="shared" si="0"/>
        <v>15652.98</v>
      </c>
      <c r="C18" s="1">
        <v>11917.5</v>
      </c>
      <c r="D18" s="1"/>
      <c r="E18" s="1">
        <v>3735.48</v>
      </c>
      <c r="F18" s="1"/>
      <c r="G18" s="1"/>
      <c r="H18" s="44"/>
    </row>
    <row r="19" spans="1:8" ht="12.75" hidden="1">
      <c r="A19" s="39" t="s">
        <v>55</v>
      </c>
      <c r="B19" s="23">
        <f t="shared" si="0"/>
        <v>1732.5</v>
      </c>
      <c r="C19" s="15">
        <v>1732.5</v>
      </c>
      <c r="D19" s="15"/>
      <c r="E19" s="15"/>
      <c r="F19" s="15"/>
      <c r="G19" s="15"/>
      <c r="H19" s="43"/>
    </row>
    <row r="20" spans="1:8" ht="12.75" hidden="1">
      <c r="A20" s="40" t="s">
        <v>9</v>
      </c>
      <c r="B20" s="19">
        <f t="shared" si="0"/>
        <v>14681.96</v>
      </c>
      <c r="C20" s="1">
        <v>8498</v>
      </c>
      <c r="D20" s="1"/>
      <c r="E20" s="1">
        <v>6183.96</v>
      </c>
      <c r="F20" s="1"/>
      <c r="G20" s="1"/>
      <c r="H20" s="44"/>
    </row>
    <row r="21" spans="1:8" ht="12.75" hidden="1">
      <c r="A21" s="39" t="s">
        <v>49</v>
      </c>
      <c r="B21" s="23">
        <f t="shared" si="0"/>
        <v>3069.5</v>
      </c>
      <c r="C21" s="15">
        <v>3069.5</v>
      </c>
      <c r="D21" s="15"/>
      <c r="E21" s="15"/>
      <c r="F21" s="15"/>
      <c r="G21" s="15"/>
      <c r="H21" s="43"/>
    </row>
    <row r="22" spans="1:8" ht="12.75" hidden="1">
      <c r="A22" s="40" t="s">
        <v>10</v>
      </c>
      <c r="B22" s="19">
        <f t="shared" si="0"/>
        <v>1400</v>
      </c>
      <c r="C22" s="1">
        <v>1400</v>
      </c>
      <c r="D22" s="1"/>
      <c r="E22" s="1"/>
      <c r="F22" s="1"/>
      <c r="G22" s="1"/>
      <c r="H22" s="44"/>
    </row>
    <row r="23" spans="1:8" ht="12.75" hidden="1">
      <c r="A23" s="39" t="s">
        <v>11</v>
      </c>
      <c r="B23" s="23">
        <f t="shared" si="0"/>
        <v>11368</v>
      </c>
      <c r="C23" s="15">
        <v>11368</v>
      </c>
      <c r="D23" s="15"/>
      <c r="E23" s="15"/>
      <c r="F23" s="15"/>
      <c r="G23" s="15"/>
      <c r="H23" s="43"/>
    </row>
    <row r="24" spans="1:8" ht="12.75" hidden="1">
      <c r="A24" s="40" t="s">
        <v>12</v>
      </c>
      <c r="B24" s="19">
        <f t="shared" si="0"/>
        <v>0</v>
      </c>
      <c r="C24" s="1">
        <v>0</v>
      </c>
      <c r="D24" s="1"/>
      <c r="E24" s="1"/>
      <c r="F24" s="1"/>
      <c r="G24" s="1"/>
      <c r="H24" s="44"/>
    </row>
    <row r="25" spans="1:8" ht="12.75" hidden="1">
      <c r="A25" s="39" t="s">
        <v>13</v>
      </c>
      <c r="B25" s="23">
        <f t="shared" si="0"/>
        <v>2726.5</v>
      </c>
      <c r="C25" s="15">
        <v>2726.5</v>
      </c>
      <c r="D25" s="15"/>
      <c r="E25" s="15"/>
      <c r="F25" s="15"/>
      <c r="G25" s="15"/>
      <c r="H25" s="43"/>
    </row>
    <row r="26" spans="1:8" ht="12.75" hidden="1">
      <c r="A26" s="40" t="s">
        <v>14</v>
      </c>
      <c r="B26" s="19">
        <f t="shared" si="0"/>
        <v>40620.729999999996</v>
      </c>
      <c r="C26" s="1">
        <v>11095</v>
      </c>
      <c r="D26" s="1"/>
      <c r="E26" s="1">
        <v>29525.73</v>
      </c>
      <c r="F26" s="1"/>
      <c r="G26" s="1"/>
      <c r="H26" s="44"/>
    </row>
    <row r="27" spans="1:8" ht="12.75" hidden="1">
      <c r="A27" s="39" t="s">
        <v>50</v>
      </c>
      <c r="B27" s="23">
        <f t="shared" si="0"/>
        <v>129.5</v>
      </c>
      <c r="C27" s="15">
        <v>129.5</v>
      </c>
      <c r="D27" s="15"/>
      <c r="E27" s="15"/>
      <c r="F27" s="15"/>
      <c r="G27" s="15"/>
      <c r="H27" s="43"/>
    </row>
    <row r="28" spans="1:8" ht="12.75" hidden="1">
      <c r="A28" s="40" t="s">
        <v>56</v>
      </c>
      <c r="B28" s="19">
        <f t="shared" si="0"/>
        <v>1270059</v>
      </c>
      <c r="C28" s="1">
        <v>1270059</v>
      </c>
      <c r="D28" s="1"/>
      <c r="E28" s="1"/>
      <c r="F28" s="1"/>
      <c r="G28" s="1"/>
      <c r="H28" s="44"/>
    </row>
    <row r="29" spans="1:8" ht="12.75" hidden="1">
      <c r="A29" s="39" t="s">
        <v>15</v>
      </c>
      <c r="B29" s="23">
        <f t="shared" si="0"/>
        <v>26808.18</v>
      </c>
      <c r="C29" s="15">
        <v>24601.5</v>
      </c>
      <c r="D29" s="15"/>
      <c r="E29" s="15">
        <v>2206.68</v>
      </c>
      <c r="F29" s="15"/>
      <c r="G29" s="15"/>
      <c r="H29" s="43"/>
    </row>
    <row r="30" spans="1:8" ht="12.75" hidden="1">
      <c r="A30" s="40" t="s">
        <v>16</v>
      </c>
      <c r="B30" s="19">
        <f t="shared" si="0"/>
        <v>25400.96</v>
      </c>
      <c r="C30" s="1">
        <v>21644</v>
      </c>
      <c r="D30" s="1"/>
      <c r="E30" s="1">
        <v>3756.96</v>
      </c>
      <c r="F30" s="1"/>
      <c r="G30" s="1"/>
      <c r="H30" s="44"/>
    </row>
    <row r="31" spans="1:8" ht="12.75" hidden="1">
      <c r="A31" s="39" t="s">
        <v>17</v>
      </c>
      <c r="B31" s="23">
        <f t="shared" si="0"/>
        <v>102427.64</v>
      </c>
      <c r="C31" s="15">
        <v>85421</v>
      </c>
      <c r="D31" s="15"/>
      <c r="E31" s="15">
        <v>17006.64</v>
      </c>
      <c r="F31" s="15"/>
      <c r="G31" s="15"/>
      <c r="H31" s="43"/>
    </row>
    <row r="32" spans="1:8" ht="12.75" hidden="1">
      <c r="A32" s="40" t="s">
        <v>47</v>
      </c>
      <c r="B32" s="19">
        <f t="shared" si="0"/>
        <v>67623.5</v>
      </c>
      <c r="C32" s="1">
        <v>67623.5</v>
      </c>
      <c r="D32" s="1"/>
      <c r="E32" s="1"/>
      <c r="F32" s="1"/>
      <c r="G32" s="1"/>
      <c r="H32" s="44"/>
    </row>
    <row r="33" spans="1:8" ht="12.75" hidden="1">
      <c r="A33" s="39" t="s">
        <v>18</v>
      </c>
      <c r="B33" s="23">
        <f t="shared" si="0"/>
        <v>22936.14</v>
      </c>
      <c r="C33" s="15">
        <v>18721.5</v>
      </c>
      <c r="D33" s="15"/>
      <c r="E33" s="15">
        <v>4214.64</v>
      </c>
      <c r="F33" s="15"/>
      <c r="G33" s="15"/>
      <c r="H33" s="43"/>
    </row>
    <row r="34" spans="1:8" ht="12.75" hidden="1">
      <c r="A34" s="40" t="s">
        <v>19</v>
      </c>
      <c r="B34" s="19">
        <f t="shared" si="0"/>
        <v>969.5</v>
      </c>
      <c r="C34" s="1">
        <v>969.5</v>
      </c>
      <c r="D34" s="1"/>
      <c r="E34" s="1"/>
      <c r="F34" s="1"/>
      <c r="G34" s="1"/>
      <c r="H34" s="44"/>
    </row>
    <row r="35" spans="1:8" ht="12.75" hidden="1">
      <c r="A35" s="39" t="s">
        <v>26</v>
      </c>
      <c r="B35" s="23">
        <f t="shared" si="0"/>
        <v>14451.5</v>
      </c>
      <c r="C35" s="15">
        <v>14451.5</v>
      </c>
      <c r="D35" s="15"/>
      <c r="E35" s="15"/>
      <c r="F35" s="15"/>
      <c r="G35" s="15"/>
      <c r="H35" s="43"/>
    </row>
    <row r="36" spans="1:8" ht="12.75" hidden="1">
      <c r="A36" s="40" t="s">
        <v>20</v>
      </c>
      <c r="B36" s="19">
        <f t="shared" si="0"/>
        <v>20574.05</v>
      </c>
      <c r="C36" s="1">
        <v>17594.5</v>
      </c>
      <c r="D36" s="1"/>
      <c r="E36" s="1">
        <v>2979.55</v>
      </c>
      <c r="F36" s="1"/>
      <c r="G36" s="1"/>
      <c r="H36" s="44"/>
    </row>
    <row r="37" spans="1:8" ht="12.75" hidden="1">
      <c r="A37" s="39" t="s">
        <v>21</v>
      </c>
      <c r="B37" s="23">
        <f t="shared" si="0"/>
        <v>18219.98</v>
      </c>
      <c r="C37" s="15">
        <v>423.5</v>
      </c>
      <c r="D37" s="15">
        <v>16281</v>
      </c>
      <c r="E37" s="15">
        <v>1515.48</v>
      </c>
      <c r="F37" s="15"/>
      <c r="G37" s="15"/>
      <c r="H37" s="43"/>
    </row>
    <row r="38" spans="1:8" ht="12.75" hidden="1">
      <c r="A38" s="40" t="s">
        <v>51</v>
      </c>
      <c r="B38" s="19">
        <f t="shared" si="0"/>
        <v>0</v>
      </c>
      <c r="C38" s="1">
        <v>0</v>
      </c>
      <c r="D38" s="1"/>
      <c r="E38" s="1"/>
      <c r="F38" s="1"/>
      <c r="G38" s="1"/>
      <c r="H38" s="44"/>
    </row>
    <row r="39" spans="1:8" ht="12.75" hidden="1">
      <c r="A39" s="39" t="s">
        <v>23</v>
      </c>
      <c r="B39" s="23">
        <f t="shared" si="0"/>
        <v>361532.04</v>
      </c>
      <c r="C39" s="15">
        <v>11795</v>
      </c>
      <c r="D39" s="15">
        <v>349315</v>
      </c>
      <c r="E39" s="15">
        <v>422.04</v>
      </c>
      <c r="F39" s="15"/>
      <c r="G39" s="15"/>
      <c r="H39" s="43"/>
    </row>
    <row r="40" spans="1:8" ht="12.75" hidden="1">
      <c r="A40" s="40" t="s">
        <v>22</v>
      </c>
      <c r="B40" s="19">
        <f t="shared" si="0"/>
        <v>1213421.4</v>
      </c>
      <c r="C40" s="1">
        <v>92022</v>
      </c>
      <c r="D40" s="1">
        <v>1085115</v>
      </c>
      <c r="E40" s="1">
        <v>36284.4</v>
      </c>
      <c r="F40" s="1"/>
      <c r="G40" s="1"/>
      <c r="H40" s="44"/>
    </row>
    <row r="41" spans="1:8" ht="12.75" hidden="1">
      <c r="A41" s="39" t="s">
        <v>24</v>
      </c>
      <c r="B41" s="23">
        <f t="shared" si="0"/>
        <v>4512.86</v>
      </c>
      <c r="C41" s="15">
        <v>3153.5</v>
      </c>
      <c r="D41" s="15"/>
      <c r="E41" s="15">
        <v>1359.36</v>
      </c>
      <c r="F41" s="15"/>
      <c r="G41" s="15"/>
      <c r="H41" s="43"/>
    </row>
    <row r="42" spans="1:8" ht="31.5" customHeight="1" hidden="1" thickBot="1">
      <c r="A42" s="42" t="s">
        <v>25</v>
      </c>
      <c r="B42" s="24">
        <f>SUM(B7:B41)</f>
        <v>4366490.420000001</v>
      </c>
      <c r="C42" s="3">
        <f>SUM(C7:C41)</f>
        <v>2756337.5</v>
      </c>
      <c r="D42" s="3">
        <f>SUM(D7:D41)</f>
        <v>1450711</v>
      </c>
      <c r="E42" s="3">
        <f>SUM(E7:E41)</f>
        <v>109190.92</v>
      </c>
      <c r="F42" s="3"/>
      <c r="G42" s="3"/>
      <c r="H42" s="46">
        <f>SUM(H7:H41)</f>
        <v>50251</v>
      </c>
    </row>
    <row r="43" spans="2:8" ht="12.75" hidden="1">
      <c r="B43" s="1"/>
      <c r="C43" s="1"/>
      <c r="D43" s="1"/>
      <c r="E43" s="1"/>
      <c r="F43" s="1"/>
      <c r="G43" s="1"/>
      <c r="H43" s="1"/>
    </row>
    <row r="44" spans="1:8" ht="12.75" hidden="1">
      <c r="A44" s="72" t="s">
        <v>57</v>
      </c>
      <c r="B44" s="72"/>
      <c r="C44" s="72"/>
      <c r="D44" s="72"/>
      <c r="E44" s="72"/>
      <c r="F44" s="72"/>
      <c r="G44" s="72"/>
      <c r="H44" s="72"/>
    </row>
    <row r="45" spans="1:8" ht="12.75" hidden="1">
      <c r="A45" s="25"/>
      <c r="B45" s="1"/>
      <c r="H45" s="1"/>
    </row>
    <row r="46" spans="2:8" ht="12.75" hidden="1">
      <c r="B46" s="1"/>
      <c r="H46" s="1"/>
    </row>
    <row r="47" spans="2:8" ht="12.75" hidden="1">
      <c r="B47" s="1"/>
      <c r="H47" s="1"/>
    </row>
    <row r="48" spans="2:8" ht="12.75" hidden="1">
      <c r="B48" s="1"/>
      <c r="H48" s="1"/>
    </row>
    <row r="49" spans="2:8" ht="12.75" hidden="1">
      <c r="B49" s="1"/>
      <c r="H49" s="1"/>
    </row>
    <row r="50" spans="2:8" ht="12.75" hidden="1">
      <c r="B50" s="1"/>
      <c r="H50" s="1"/>
    </row>
    <row r="51" spans="2:8" ht="12.75" hidden="1">
      <c r="B51" s="1"/>
      <c r="H51" s="1"/>
    </row>
    <row r="52" spans="2:8" ht="12.75">
      <c r="B52" s="1"/>
      <c r="H52" s="1"/>
    </row>
    <row r="53" spans="2:15" ht="12.75">
      <c r="B53" s="1"/>
      <c r="H53" s="1"/>
      <c r="O53" s="64"/>
    </row>
    <row r="54" spans="1:8" ht="18">
      <c r="A54" s="7" t="str">
        <f>A1</f>
        <v>Alaska Universal Service Administrative Company</v>
      </c>
      <c r="B54" s="1"/>
      <c r="H54" s="1"/>
    </row>
    <row r="55" spans="1:8" ht="15">
      <c r="A55" s="10" t="str">
        <f>A2</f>
        <v>AUSF Annual Summary</v>
      </c>
      <c r="B55" s="1"/>
      <c r="C55" s="28"/>
      <c r="D55" s="28"/>
      <c r="E55" s="28"/>
      <c r="F55" s="28"/>
      <c r="G55" s="28"/>
      <c r="H55" s="28"/>
    </row>
    <row r="56" spans="1:8" ht="12.75">
      <c r="A56" t="str">
        <f>A3</f>
        <v>Period Ending December 31, 2018</v>
      </c>
      <c r="B56" s="1"/>
      <c r="H56" s="1"/>
    </row>
    <row r="57" spans="1:16" ht="12.75">
      <c r="A57"/>
      <c r="B57" s="1"/>
      <c r="H57" s="1"/>
      <c r="N57" s="64"/>
      <c r="P57" s="1"/>
    </row>
    <row r="58" spans="1:8" ht="36.75" customHeight="1">
      <c r="A58" s="16" t="s">
        <v>71</v>
      </c>
      <c r="B58" s="9" t="s">
        <v>25</v>
      </c>
      <c r="C58" s="8" t="s">
        <v>30</v>
      </c>
      <c r="D58" s="9" t="s">
        <v>31</v>
      </c>
      <c r="E58" s="9" t="s">
        <v>32</v>
      </c>
      <c r="F58" s="9" t="s">
        <v>63</v>
      </c>
      <c r="G58" s="9" t="s">
        <v>64</v>
      </c>
      <c r="H58" s="9" t="s">
        <v>33</v>
      </c>
    </row>
    <row r="59" spans="1:8" ht="12.75">
      <c r="A59" s="38"/>
      <c r="B59" s="17"/>
      <c r="H59" s="31"/>
    </row>
    <row r="60" spans="1:15" ht="12.75">
      <c r="A60" s="39" t="s">
        <v>0</v>
      </c>
      <c r="B60" s="23">
        <f>SUM(C60:H60)</f>
        <v>106054.56999999999</v>
      </c>
      <c r="C60" s="15"/>
      <c r="D60" s="15"/>
      <c r="E60" s="15"/>
      <c r="F60" s="15"/>
      <c r="G60" s="15"/>
      <c r="H60" s="43">
        <v>106054.56999999999</v>
      </c>
      <c r="J60" s="4"/>
      <c r="K60" s="4"/>
      <c r="L60" s="4"/>
      <c r="M60" s="4"/>
      <c r="N60" s="4"/>
      <c r="O60" s="4"/>
    </row>
    <row r="61" spans="1:15" ht="15.75">
      <c r="A61" s="40" t="s">
        <v>1</v>
      </c>
      <c r="B61" s="19">
        <f aca="true" t="shared" si="1" ref="B61:B74">SUM(C61:H61)</f>
        <v>241647.4</v>
      </c>
      <c r="C61" s="1">
        <v>42</v>
      </c>
      <c r="D61" s="1"/>
      <c r="E61" s="1"/>
      <c r="F61" s="1">
        <v>230208</v>
      </c>
      <c r="G61" s="1">
        <v>11397.400000000001</v>
      </c>
      <c r="H61" s="44"/>
      <c r="J61" s="59"/>
      <c r="K61" s="4"/>
      <c r="L61" s="4"/>
      <c r="M61" s="60"/>
      <c r="N61" s="4"/>
      <c r="O61" s="4"/>
    </row>
    <row r="62" spans="1:15" ht="15.75">
      <c r="A62" s="39" t="s">
        <v>2</v>
      </c>
      <c r="B62" s="23">
        <f>SUM(C62:H62)</f>
        <v>867944.67</v>
      </c>
      <c r="C62" s="15">
        <v>1099</v>
      </c>
      <c r="D62" s="15"/>
      <c r="E62" s="15"/>
      <c r="F62" s="15">
        <v>812603</v>
      </c>
      <c r="G62" s="15">
        <v>54242.67</v>
      </c>
      <c r="H62" s="43"/>
      <c r="J62" s="59"/>
      <c r="K62" s="4"/>
      <c r="L62" s="4"/>
      <c r="M62" s="59"/>
      <c r="N62" s="4"/>
      <c r="O62" s="4"/>
    </row>
    <row r="63" spans="1:15" ht="15.75">
      <c r="A63" s="40" t="s">
        <v>3</v>
      </c>
      <c r="B63" s="19">
        <f>SUM(C63:H63)</f>
        <v>10115</v>
      </c>
      <c r="C63" s="1">
        <v>10115</v>
      </c>
      <c r="D63" s="1"/>
      <c r="E63" s="1"/>
      <c r="F63" s="1"/>
      <c r="G63" s="1"/>
      <c r="H63" s="44"/>
      <c r="J63" s="4"/>
      <c r="K63" s="4"/>
      <c r="L63" s="4"/>
      <c r="M63" s="59"/>
      <c r="N63" s="4"/>
      <c r="O63" s="4"/>
    </row>
    <row r="64" spans="1:15" ht="15.75">
      <c r="A64" s="39" t="s">
        <v>4</v>
      </c>
      <c r="B64" s="23">
        <f>SUM(C64:H64)</f>
        <v>2390935.92</v>
      </c>
      <c r="C64" s="15">
        <v>3811.5</v>
      </c>
      <c r="D64" s="15"/>
      <c r="E64" s="15"/>
      <c r="F64" s="15">
        <v>2183897</v>
      </c>
      <c r="G64" s="15">
        <v>203227.41999999998</v>
      </c>
      <c r="H64" s="43"/>
      <c r="J64" s="59"/>
      <c r="K64" s="4"/>
      <c r="L64" s="4"/>
      <c r="M64" s="59"/>
      <c r="N64" s="4"/>
      <c r="O64" s="4"/>
    </row>
    <row r="65" spans="1:15" ht="15.75">
      <c r="A65" s="40" t="s">
        <v>5</v>
      </c>
      <c r="B65" s="19">
        <f>SUM(C65:H65)</f>
        <v>3302541.81</v>
      </c>
      <c r="C65" s="1">
        <v>15610</v>
      </c>
      <c r="D65" s="1"/>
      <c r="E65" s="1"/>
      <c r="F65" s="1">
        <v>2663045</v>
      </c>
      <c r="G65" s="1">
        <v>623886.8099999999</v>
      </c>
      <c r="H65" s="44"/>
      <c r="J65" s="59"/>
      <c r="K65" s="4"/>
      <c r="L65" s="4"/>
      <c r="M65" s="59"/>
      <c r="N65" s="4"/>
      <c r="O65" s="4"/>
    </row>
    <row r="66" spans="1:15" ht="15.75">
      <c r="A66" s="39" t="s">
        <v>6</v>
      </c>
      <c r="B66" s="23">
        <f>SUM(C66:H66)</f>
        <v>264656.47000000003</v>
      </c>
      <c r="C66" s="15">
        <v>5796</v>
      </c>
      <c r="D66" s="15"/>
      <c r="E66" s="15"/>
      <c r="F66" s="15">
        <v>237680</v>
      </c>
      <c r="G66" s="15">
        <v>21180.470000000005</v>
      </c>
      <c r="H66" s="43"/>
      <c r="J66" s="59"/>
      <c r="K66" s="4"/>
      <c r="L66" s="4"/>
      <c r="M66" s="59"/>
      <c r="N66" s="4"/>
      <c r="O66" s="4"/>
    </row>
    <row r="67" spans="1:15" ht="15.75">
      <c r="A67" s="40" t="s">
        <v>62</v>
      </c>
      <c r="B67" s="19">
        <f t="shared" si="1"/>
        <v>521698.61000000004</v>
      </c>
      <c r="C67" s="1">
        <v>91</v>
      </c>
      <c r="D67" s="1"/>
      <c r="E67" s="1"/>
      <c r="F67" s="1"/>
      <c r="G67" s="69">
        <v>521607.61000000004</v>
      </c>
      <c r="H67" s="44"/>
      <c r="J67" s="4"/>
      <c r="K67" s="4"/>
      <c r="L67" s="4"/>
      <c r="M67" s="59"/>
      <c r="N67" s="4"/>
      <c r="O67" s="4"/>
    </row>
    <row r="68" spans="1:15" ht="15.75">
      <c r="A68" s="39" t="s">
        <v>61</v>
      </c>
      <c r="B68" s="23">
        <f>SUM(C68:H68)</f>
        <v>167648.52000000002</v>
      </c>
      <c r="C68" s="15"/>
      <c r="D68" s="15"/>
      <c r="E68" s="15"/>
      <c r="F68" s="15"/>
      <c r="G68" s="70">
        <v>167648.52000000002</v>
      </c>
      <c r="H68" s="43"/>
      <c r="J68" s="4"/>
      <c r="K68" s="4"/>
      <c r="L68" s="4"/>
      <c r="M68" s="59"/>
      <c r="N68" s="4"/>
      <c r="O68" s="4"/>
    </row>
    <row r="69" spans="1:15" ht="15.75">
      <c r="A69" s="40" t="s">
        <v>7</v>
      </c>
      <c r="B69" s="19">
        <f t="shared" si="1"/>
        <v>849159.3699999999</v>
      </c>
      <c r="C69" s="1">
        <v>19855.5</v>
      </c>
      <c r="D69" s="1"/>
      <c r="E69" s="1"/>
      <c r="F69" s="1"/>
      <c r="G69" s="69">
        <v>829303.8699999999</v>
      </c>
      <c r="H69" s="44"/>
      <c r="J69" s="4"/>
      <c r="K69" s="4"/>
      <c r="L69" s="4"/>
      <c r="M69" s="59"/>
      <c r="N69" s="4"/>
      <c r="O69" s="4"/>
    </row>
    <row r="70" spans="1:15" ht="15.75">
      <c r="A70" s="39" t="s">
        <v>8</v>
      </c>
      <c r="B70" s="23">
        <f t="shared" si="1"/>
        <v>780337.1200000001</v>
      </c>
      <c r="C70" s="15">
        <v>752.5</v>
      </c>
      <c r="D70" s="15"/>
      <c r="E70" s="15">
        <v>4090.059999999999</v>
      </c>
      <c r="F70" s="15">
        <v>339707</v>
      </c>
      <c r="G70" s="70">
        <v>435787.56000000006</v>
      </c>
      <c r="H70" s="43"/>
      <c r="J70" s="59"/>
      <c r="K70" s="4"/>
      <c r="L70" s="60"/>
      <c r="M70" s="59"/>
      <c r="N70" s="4"/>
      <c r="O70" s="4"/>
    </row>
    <row r="71" spans="1:15" ht="15.75">
      <c r="A71" s="40" t="s">
        <v>9</v>
      </c>
      <c r="B71" s="19">
        <f t="shared" si="1"/>
        <v>325193.42</v>
      </c>
      <c r="C71" s="1">
        <v>1914.5</v>
      </c>
      <c r="D71" s="1"/>
      <c r="E71" s="1">
        <v>6699.29</v>
      </c>
      <c r="F71" s="1"/>
      <c r="G71" s="69">
        <v>316579.63</v>
      </c>
      <c r="H71" s="44"/>
      <c r="J71" s="4"/>
      <c r="K71" s="4"/>
      <c r="L71" s="60"/>
      <c r="M71" s="59"/>
      <c r="N71" s="4"/>
      <c r="O71" s="4"/>
    </row>
    <row r="72" spans="1:15" ht="15.75">
      <c r="A72" s="39" t="s">
        <v>10</v>
      </c>
      <c r="B72" s="23">
        <f t="shared" si="1"/>
        <v>5143.46</v>
      </c>
      <c r="C72" s="15">
        <v>581</v>
      </c>
      <c r="D72" s="15"/>
      <c r="E72" s="15"/>
      <c r="F72" s="15"/>
      <c r="G72" s="70">
        <v>4562.46</v>
      </c>
      <c r="H72" s="43"/>
      <c r="J72" s="4"/>
      <c r="K72" s="4"/>
      <c r="L72" s="4"/>
      <c r="M72" s="59"/>
      <c r="N72" s="4"/>
      <c r="O72" s="4"/>
    </row>
    <row r="73" spans="1:15" ht="15.75">
      <c r="A73" s="40" t="s">
        <v>11</v>
      </c>
      <c r="B73" s="19">
        <f t="shared" si="1"/>
        <v>244267.6</v>
      </c>
      <c r="C73" s="1">
        <v>2663.5</v>
      </c>
      <c r="D73" s="1"/>
      <c r="E73" s="1"/>
      <c r="F73" s="1"/>
      <c r="G73" s="69">
        <v>241604.1</v>
      </c>
      <c r="H73" s="44"/>
      <c r="J73" s="4"/>
      <c r="K73" s="4"/>
      <c r="L73" s="60"/>
      <c r="M73" s="61"/>
      <c r="N73" s="4"/>
      <c r="O73" s="4"/>
    </row>
    <row r="74" spans="1:15" ht="15.75">
      <c r="A74" s="39" t="s">
        <v>12</v>
      </c>
      <c r="B74" s="23">
        <f t="shared" si="1"/>
        <v>26055.04</v>
      </c>
      <c r="C74" s="15">
        <v>1183</v>
      </c>
      <c r="D74" s="15"/>
      <c r="E74" s="15"/>
      <c r="F74" s="15"/>
      <c r="G74" s="70">
        <v>24872.04</v>
      </c>
      <c r="H74" s="43"/>
      <c r="J74" s="4"/>
      <c r="K74" s="4"/>
      <c r="L74" s="60"/>
      <c r="M74" s="4"/>
      <c r="N74" s="4"/>
      <c r="O74" s="4"/>
    </row>
    <row r="75" spans="1:15" ht="15.75">
      <c r="A75" s="40" t="s">
        <v>13</v>
      </c>
      <c r="B75" s="19">
        <f aca="true" t="shared" si="2" ref="B75:B84">SUM(C75:H75)</f>
        <v>544254.75</v>
      </c>
      <c r="C75" s="1">
        <v>2289</v>
      </c>
      <c r="D75" s="1"/>
      <c r="E75" s="1"/>
      <c r="F75" s="1">
        <v>114133</v>
      </c>
      <c r="G75" s="69">
        <v>427832.75</v>
      </c>
      <c r="H75" s="44"/>
      <c r="J75" s="59"/>
      <c r="K75" s="4"/>
      <c r="L75" s="60"/>
      <c r="M75" s="59"/>
      <c r="N75" s="4"/>
      <c r="O75" s="4"/>
    </row>
    <row r="76" spans="1:15" ht="15.75">
      <c r="A76" s="39" t="s">
        <v>14</v>
      </c>
      <c r="B76" s="23">
        <f t="shared" si="2"/>
        <v>2412419.2399999998</v>
      </c>
      <c r="C76" s="15">
        <v>3762.5</v>
      </c>
      <c r="D76" s="15"/>
      <c r="E76" s="15">
        <v>33844.75</v>
      </c>
      <c r="F76" s="15">
        <v>545708</v>
      </c>
      <c r="G76" s="70">
        <v>1829103.9899999998</v>
      </c>
      <c r="H76" s="43"/>
      <c r="J76" s="59"/>
      <c r="K76" s="4"/>
      <c r="L76" s="60"/>
      <c r="M76" s="59"/>
      <c r="N76" s="4"/>
      <c r="O76" s="4"/>
    </row>
    <row r="77" spans="1:15" ht="15.75">
      <c r="A77" s="40" t="s">
        <v>15</v>
      </c>
      <c r="B77" s="19">
        <f t="shared" si="2"/>
        <v>1203202.5299999998</v>
      </c>
      <c r="C77" s="1">
        <v>8085</v>
      </c>
      <c r="D77" s="1"/>
      <c r="E77" s="1">
        <v>2390.5699999999993</v>
      </c>
      <c r="F77" s="1">
        <v>570840</v>
      </c>
      <c r="G77" s="69">
        <v>621886.96</v>
      </c>
      <c r="H77" s="44"/>
      <c r="J77" s="59"/>
      <c r="K77" s="4"/>
      <c r="L77" s="60"/>
      <c r="M77" s="4"/>
      <c r="N77" s="4"/>
      <c r="O77" s="4"/>
    </row>
    <row r="78" spans="1:15" ht="15.75">
      <c r="A78" s="39" t="s">
        <v>16</v>
      </c>
      <c r="B78" s="23">
        <f t="shared" si="2"/>
        <v>1025657.5799999998</v>
      </c>
      <c r="C78" s="15">
        <v>5271</v>
      </c>
      <c r="D78" s="15"/>
      <c r="E78" s="15">
        <v>4070.0399999999995</v>
      </c>
      <c r="F78" s="15">
        <v>405675</v>
      </c>
      <c r="G78" s="70">
        <v>610641.5399999999</v>
      </c>
      <c r="H78" s="43"/>
      <c r="J78" s="59"/>
      <c r="K78" s="4"/>
      <c r="L78" s="60"/>
      <c r="M78" s="4"/>
      <c r="N78" s="4"/>
      <c r="O78" s="4"/>
    </row>
    <row r="79" spans="1:15" ht="15.75">
      <c r="A79" s="40" t="s">
        <v>17</v>
      </c>
      <c r="B79" s="19">
        <f t="shared" si="2"/>
        <v>6646404.879999999</v>
      </c>
      <c r="C79" s="1">
        <v>24013.5</v>
      </c>
      <c r="D79" s="1"/>
      <c r="E79" s="1">
        <v>13711.100000000004</v>
      </c>
      <c r="F79" s="1">
        <v>3782480</v>
      </c>
      <c r="G79" s="69">
        <v>2826200.2799999993</v>
      </c>
      <c r="H79" s="44"/>
      <c r="J79" s="59"/>
      <c r="K79" s="4"/>
      <c r="L79" s="60"/>
      <c r="M79" s="60"/>
      <c r="N79" s="4"/>
      <c r="O79" s="4"/>
    </row>
    <row r="80" spans="1:15" ht="15.75">
      <c r="A80" s="39" t="s">
        <v>18</v>
      </c>
      <c r="B80" s="23">
        <f t="shared" si="2"/>
        <v>378444.9</v>
      </c>
      <c r="C80" s="15">
        <v>3181.5</v>
      </c>
      <c r="D80" s="15"/>
      <c r="E80" s="15">
        <v>4565.8600000000015</v>
      </c>
      <c r="F80" s="15">
        <v>194850</v>
      </c>
      <c r="G80" s="70">
        <v>175847.54</v>
      </c>
      <c r="H80" s="43"/>
      <c r="J80" s="59"/>
      <c r="K80" s="4"/>
      <c r="L80" s="60"/>
      <c r="M80" s="4"/>
      <c r="N80" s="4"/>
      <c r="O80" s="4"/>
    </row>
    <row r="81" spans="1:13" ht="15.75">
      <c r="A81" s="40" t="s">
        <v>19</v>
      </c>
      <c r="B81" s="19">
        <f t="shared" si="2"/>
        <v>67044</v>
      </c>
      <c r="C81" s="1">
        <v>721</v>
      </c>
      <c r="D81" s="1"/>
      <c r="E81" s="1"/>
      <c r="F81" s="1"/>
      <c r="G81" s="69">
        <v>66323</v>
      </c>
      <c r="H81" s="44"/>
      <c r="J81" s="67"/>
      <c r="K81" s="59"/>
      <c r="L81" s="60"/>
      <c r="M81" s="4"/>
    </row>
    <row r="82" spans="1:13" ht="15.75">
      <c r="A82" s="39" t="s">
        <v>26</v>
      </c>
      <c r="B82" s="23">
        <f t="shared" si="2"/>
        <v>393002.30999999994</v>
      </c>
      <c r="C82" s="15">
        <v>1417.5</v>
      </c>
      <c r="D82" s="15"/>
      <c r="E82" s="15"/>
      <c r="F82" s="15"/>
      <c r="G82" s="70">
        <v>391584.80999999994</v>
      </c>
      <c r="H82" s="43"/>
      <c r="J82" s="67"/>
      <c r="K82" s="59"/>
      <c r="L82" s="60"/>
      <c r="M82" s="61"/>
    </row>
    <row r="83" spans="1:13" ht="15.75">
      <c r="A83" s="40" t="s">
        <v>20</v>
      </c>
      <c r="B83" s="19">
        <f t="shared" si="2"/>
        <v>573664.3400000001</v>
      </c>
      <c r="C83" s="1">
        <v>2320.5</v>
      </c>
      <c r="D83" s="1"/>
      <c r="E83" s="1">
        <v>5042.179999999999</v>
      </c>
      <c r="F83" s="1"/>
      <c r="G83" s="69">
        <v>566301.66</v>
      </c>
      <c r="H83" s="44"/>
      <c r="J83" s="67"/>
      <c r="K83" s="59"/>
      <c r="L83" s="60"/>
      <c r="M83" s="61"/>
    </row>
    <row r="84" spans="1:13" ht="15.75">
      <c r="A84" s="39" t="s">
        <v>21</v>
      </c>
      <c r="B84" s="23">
        <f t="shared" si="2"/>
        <v>247331.07</v>
      </c>
      <c r="C84" s="15">
        <v>297.5</v>
      </c>
      <c r="D84" s="15">
        <v>13937.08</v>
      </c>
      <c r="E84" s="15">
        <v>1165.06</v>
      </c>
      <c r="F84" s="15"/>
      <c r="G84" s="70">
        <v>231931.43</v>
      </c>
      <c r="H84" s="43"/>
      <c r="J84" s="67"/>
      <c r="K84" s="59"/>
      <c r="L84" s="60"/>
      <c r="M84" s="61"/>
    </row>
    <row r="85" spans="1:13" ht="15.75">
      <c r="A85" s="40" t="s">
        <v>23</v>
      </c>
      <c r="B85" s="19">
        <f>SUM(C85:H85)</f>
        <v>567558.83</v>
      </c>
      <c r="C85" s="1">
        <v>987</v>
      </c>
      <c r="D85" s="1">
        <v>321865.9199999999</v>
      </c>
      <c r="E85" s="1">
        <v>457.21000000000015</v>
      </c>
      <c r="F85" s="1"/>
      <c r="G85" s="69">
        <v>244248.7</v>
      </c>
      <c r="H85" s="44"/>
      <c r="J85" s="67"/>
      <c r="K85" s="59"/>
      <c r="L85" s="60"/>
      <c r="M85" s="61"/>
    </row>
    <row r="86" spans="1:13" ht="15.75">
      <c r="A86" s="39" t="s">
        <v>22</v>
      </c>
      <c r="B86" s="23">
        <f>SUM(C86:H86)</f>
        <v>2609104.6799999997</v>
      </c>
      <c r="C86" s="15">
        <v>20191.5</v>
      </c>
      <c r="D86" s="15">
        <v>1125736.0799999998</v>
      </c>
      <c r="E86" s="15">
        <v>37940.15</v>
      </c>
      <c r="F86" s="15"/>
      <c r="G86" s="70">
        <v>1425236.95</v>
      </c>
      <c r="H86" s="43"/>
      <c r="J86" s="67"/>
      <c r="K86" s="59"/>
      <c r="L86" s="60"/>
      <c r="M86" s="61"/>
    </row>
    <row r="87" spans="1:13" ht="15.75">
      <c r="A87" s="40" t="s">
        <v>24</v>
      </c>
      <c r="B87" s="19">
        <f>SUM(C87:H87)</f>
        <v>67167.92</v>
      </c>
      <c r="C87" s="1">
        <v>192.5</v>
      </c>
      <c r="D87" s="1"/>
      <c r="E87" s="1">
        <v>1472.6399999999999</v>
      </c>
      <c r="F87" s="1"/>
      <c r="G87" s="69">
        <v>65502.78</v>
      </c>
      <c r="H87" s="44"/>
      <c r="J87" s="67"/>
      <c r="K87" s="59"/>
      <c r="L87" s="60"/>
      <c r="M87" s="61"/>
    </row>
    <row r="88" spans="1:13" ht="12.75">
      <c r="A88" s="40"/>
      <c r="B88" s="19"/>
      <c r="C88" s="1"/>
      <c r="D88" s="1"/>
      <c r="E88" s="1"/>
      <c r="F88" s="1"/>
      <c r="G88" s="1"/>
      <c r="H88" s="44"/>
      <c r="J88" s="4"/>
      <c r="K88" s="4"/>
      <c r="L88" s="4"/>
      <c r="M88" s="4"/>
    </row>
    <row r="89" spans="1:13" ht="15.75">
      <c r="A89" s="16" t="s">
        <v>54</v>
      </c>
      <c r="B89" s="50"/>
      <c r="C89" s="50"/>
      <c r="D89" s="50"/>
      <c r="E89" s="50"/>
      <c r="F89" s="50"/>
      <c r="G89" s="50"/>
      <c r="H89" s="51"/>
      <c r="J89" s="4"/>
      <c r="K89" s="4"/>
      <c r="L89" s="4"/>
      <c r="M89" s="4"/>
    </row>
    <row r="90" spans="1:13" s="47" customFormat="1" ht="15.75">
      <c r="A90" s="55"/>
      <c r="B90" s="58"/>
      <c r="C90" s="56"/>
      <c r="D90" s="56"/>
      <c r="E90" s="56"/>
      <c r="F90" s="56"/>
      <c r="G90" s="56"/>
      <c r="H90" s="57"/>
      <c r="J90" s="62"/>
      <c r="K90" s="62"/>
      <c r="L90" s="62"/>
      <c r="M90" s="62"/>
    </row>
    <row r="91" spans="1:13" ht="12.75">
      <c r="A91" s="39" t="s">
        <v>46</v>
      </c>
      <c r="B91" s="23">
        <f aca="true" t="shared" si="3" ref="B91:B98">SUM(C91:H91)</f>
        <v>0</v>
      </c>
      <c r="C91" s="15">
        <v>0</v>
      </c>
      <c r="D91" s="15"/>
      <c r="E91" s="15"/>
      <c r="F91" s="15"/>
      <c r="G91" s="15"/>
      <c r="H91" s="43"/>
      <c r="J91" s="4"/>
      <c r="K91" s="63"/>
      <c r="L91" s="62"/>
      <c r="M91" s="62"/>
    </row>
    <row r="92" spans="1:13" ht="12.75">
      <c r="A92" s="40" t="s">
        <v>55</v>
      </c>
      <c r="B92" s="19">
        <f t="shared" si="3"/>
        <v>752.5</v>
      </c>
      <c r="C92" s="1">
        <v>752.5</v>
      </c>
      <c r="D92" s="1"/>
      <c r="E92" s="1"/>
      <c r="F92" s="1"/>
      <c r="G92" s="1"/>
      <c r="H92" s="44"/>
      <c r="J92" s="4"/>
      <c r="K92" s="63"/>
      <c r="L92" s="4"/>
      <c r="M92" s="4"/>
    </row>
    <row r="93" spans="1:13" ht="12.75">
      <c r="A93" s="39" t="s">
        <v>49</v>
      </c>
      <c r="B93" s="23">
        <f t="shared" si="3"/>
        <v>651</v>
      </c>
      <c r="C93" s="15">
        <v>651</v>
      </c>
      <c r="D93" s="15"/>
      <c r="E93" s="15"/>
      <c r="F93" s="15"/>
      <c r="G93" s="15"/>
      <c r="H93" s="43"/>
      <c r="J93" s="4"/>
      <c r="K93" s="63"/>
      <c r="L93" s="4"/>
      <c r="M93" s="4"/>
    </row>
    <row r="94" spans="1:13" ht="12.75">
      <c r="A94" s="40" t="s">
        <v>50</v>
      </c>
      <c r="B94" s="19">
        <f t="shared" si="3"/>
        <v>2086</v>
      </c>
      <c r="C94" s="1">
        <v>2086</v>
      </c>
      <c r="D94" s="1"/>
      <c r="E94" s="1"/>
      <c r="F94" s="1"/>
      <c r="G94" s="1"/>
      <c r="H94" s="44"/>
      <c r="J94" s="4"/>
      <c r="K94" s="63"/>
      <c r="L94" s="4"/>
      <c r="M94" s="4"/>
    </row>
    <row r="95" spans="1:13" ht="15.75">
      <c r="A95" s="39" t="s">
        <v>56</v>
      </c>
      <c r="B95" s="23">
        <f t="shared" si="3"/>
        <v>2603997.63</v>
      </c>
      <c r="C95" s="15">
        <v>982702</v>
      </c>
      <c r="D95" s="15"/>
      <c r="E95" s="15"/>
      <c r="F95" s="15"/>
      <c r="G95" s="15">
        <v>1621295.63</v>
      </c>
      <c r="H95" s="43"/>
      <c r="J95" s="59"/>
      <c r="K95" s="4"/>
      <c r="L95" s="60"/>
      <c r="M95" s="4"/>
    </row>
    <row r="96" spans="1:13" ht="12.75">
      <c r="A96" s="40" t="s">
        <v>47</v>
      </c>
      <c r="B96" s="19">
        <f t="shared" si="3"/>
        <v>0</v>
      </c>
      <c r="C96" s="1">
        <v>0</v>
      </c>
      <c r="D96" s="1"/>
      <c r="E96" s="1"/>
      <c r="F96" s="1"/>
      <c r="G96" s="1"/>
      <c r="H96" s="44"/>
      <c r="J96" s="4"/>
      <c r="K96" s="63"/>
      <c r="L96" s="4"/>
      <c r="M96" s="4"/>
    </row>
    <row r="97" spans="1:13" ht="12.75">
      <c r="A97" s="39" t="s">
        <v>60</v>
      </c>
      <c r="B97" s="23">
        <f t="shared" si="3"/>
        <v>1018.5</v>
      </c>
      <c r="C97" s="15">
        <v>1018.5</v>
      </c>
      <c r="D97" s="15"/>
      <c r="E97" s="15"/>
      <c r="F97" s="15"/>
      <c r="G97" s="15"/>
      <c r="H97" s="43"/>
      <c r="J97" s="4"/>
      <c r="K97" s="63"/>
      <c r="L97" s="4"/>
      <c r="M97" s="4"/>
    </row>
    <row r="98" spans="1:13" ht="12.75">
      <c r="A98" s="40" t="s">
        <v>59</v>
      </c>
      <c r="B98" s="19">
        <f t="shared" si="3"/>
        <v>3482.5</v>
      </c>
      <c r="C98" s="1">
        <v>3482.5</v>
      </c>
      <c r="D98" s="1"/>
      <c r="E98" s="1"/>
      <c r="F98" s="1"/>
      <c r="G98" s="1"/>
      <c r="H98" s="44"/>
      <c r="J98" s="68"/>
      <c r="K98" s="63"/>
      <c r="L98" s="4"/>
      <c r="M98" s="4"/>
    </row>
    <row r="99" spans="1:13" ht="12.75" hidden="1">
      <c r="A99" s="39"/>
      <c r="B99" s="23"/>
      <c r="C99" s="15"/>
      <c r="D99" s="15"/>
      <c r="E99" s="15"/>
      <c r="F99" s="15"/>
      <c r="G99" s="15"/>
      <c r="H99" s="43"/>
      <c r="J99" s="4"/>
      <c r="K99" s="4"/>
      <c r="L99" s="4"/>
      <c r="M99" s="4"/>
    </row>
    <row r="100" spans="1:8" ht="12.75">
      <c r="A100" s="40"/>
      <c r="B100" s="19"/>
      <c r="C100" s="1"/>
      <c r="D100" s="1"/>
      <c r="E100" s="1"/>
      <c r="F100" s="1"/>
      <c r="G100" s="1"/>
      <c r="H100" s="44"/>
    </row>
    <row r="101" spans="1:8" ht="33" customHeight="1" thickBot="1">
      <c r="A101" s="42" t="s">
        <v>25</v>
      </c>
      <c r="B101" s="24">
        <f aca="true" t="shared" si="4" ref="B101:H101">SUM(B60:B99)</f>
        <v>29450644.139999997</v>
      </c>
      <c r="C101" s="3">
        <f t="shared" si="4"/>
        <v>1126937</v>
      </c>
      <c r="D101" s="3">
        <f>SUM(D60:D99)</f>
        <v>1461539.0799999998</v>
      </c>
      <c r="E101" s="3">
        <f t="shared" si="4"/>
        <v>115448.91000000002</v>
      </c>
      <c r="F101" s="3">
        <f t="shared" si="4"/>
        <v>12080826</v>
      </c>
      <c r="G101" s="3">
        <f>SUM(G60:G99)</f>
        <v>14559838.579999994</v>
      </c>
      <c r="H101" s="46">
        <f t="shared" si="4"/>
        <v>106054.56999999999</v>
      </c>
    </row>
    <row r="102" spans="2:7" ht="13.5" thickTop="1">
      <c r="B102" s="1"/>
      <c r="C102" s="1"/>
      <c r="G102" s="1"/>
    </row>
    <row r="103" spans="1:8" ht="21.75" customHeight="1">
      <c r="A103" s="73" t="s">
        <v>57</v>
      </c>
      <c r="B103" s="73"/>
      <c r="C103" s="73"/>
      <c r="D103" s="73"/>
      <c r="E103" s="73"/>
      <c r="F103" s="73"/>
      <c r="G103" s="73"/>
      <c r="H103" s="73"/>
    </row>
    <row r="104" spans="1:8" ht="12.75">
      <c r="A104" s="73"/>
      <c r="B104" s="73"/>
      <c r="C104" s="73"/>
      <c r="D104" s="73"/>
      <c r="E104" s="73"/>
      <c r="F104" s="73"/>
      <c r="G104" s="73"/>
      <c r="H104" s="73"/>
    </row>
    <row r="106" spans="2:7" ht="12.75">
      <c r="B106" s="1"/>
      <c r="D106" s="1"/>
      <c r="G106" s="1"/>
    </row>
    <row r="107" spans="2:7" ht="12.75">
      <c r="B107" s="1"/>
      <c r="G107" s="1"/>
    </row>
    <row r="108" spans="2:7" ht="12.75">
      <c r="B108" s="1"/>
      <c r="G108" s="1"/>
    </row>
    <row r="109" ht="12.75">
      <c r="B109" s="1"/>
    </row>
    <row r="110" ht="12.75">
      <c r="B110" s="1"/>
    </row>
    <row r="111" ht="12.75">
      <c r="B111" s="1"/>
    </row>
    <row r="112" spans="2:4" ht="12.75">
      <c r="B112" s="1"/>
      <c r="D112" s="1"/>
    </row>
    <row r="113" ht="12.75">
      <c r="B113" s="1"/>
    </row>
    <row r="114" spans="2:4" ht="12.75">
      <c r="B114" s="1"/>
      <c r="D114" s="1"/>
    </row>
  </sheetData>
  <sheetProtection/>
  <mergeCells count="3">
    <mergeCell ref="A44:H44"/>
    <mergeCell ref="A103:H103"/>
    <mergeCell ref="A104:H104"/>
  </mergeCells>
  <printOptions/>
  <pageMargins left="0.33" right="0.29" top="0.52" bottom="1" header="0.5" footer="0.5"/>
  <pageSetup fitToHeight="1" fitToWidth="1" horizontalDpi="600" verticalDpi="600" orientation="landscape" scale="71" r:id="rId1"/>
  <headerFooter alignWithMargins="0">
    <oddFooter>&amp;L&amp;F, &amp;A&amp;RPage 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Alaska Universal Service Administrative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 AUSF Annual Summary</dc:title>
  <dc:subject>Public Report</dc:subject>
  <dc:creator>Deb DeProspero</dc:creator>
  <cp:keywords/>
  <dc:description/>
  <cp:lastModifiedBy>Josh</cp:lastModifiedBy>
  <cp:lastPrinted>2012-03-07T00:22:14Z</cp:lastPrinted>
  <dcterms:created xsi:type="dcterms:W3CDTF">2001-05-04T21:50:52Z</dcterms:created>
  <dcterms:modified xsi:type="dcterms:W3CDTF">2019-01-25T20:09:20Z</dcterms:modified>
  <cp:category/>
  <cp:version/>
  <cp:contentType/>
  <cp:contentStatus/>
</cp:coreProperties>
</file>