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210" windowWidth="7650" windowHeight="4005" activeTab="0"/>
  </bookViews>
  <sheets>
    <sheet name="AUSF Balance" sheetId="1" r:id="rId1"/>
    <sheet name="Revenues" sheetId="2" r:id="rId2"/>
    <sheet name="Disbursements" sheetId="3" r:id="rId3"/>
  </sheets>
  <definedNames>
    <definedName name="_xlnm.Print_Area" localSheetId="0">'AUSF Balance'!$A$1:$E$19</definedName>
    <definedName name="_xlnm.Print_Area" localSheetId="2">'Disbursements'!$A$1:$F$37</definedName>
    <definedName name="_xlnm.Print_Area" localSheetId="1">'Revenues'!$A$1:$H$12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<sst xmlns="http://schemas.openxmlformats.org/spreadsheetml/2006/main" count="56" uniqueCount="54">
  <si>
    <t>Alaska Universal Service Administrative Company</t>
  </si>
  <si>
    <t>ACS of Alaska - Ft. Wainwright</t>
  </si>
  <si>
    <t>ACS of Alaska - Juneau</t>
  </si>
  <si>
    <t>ACS Anchorage</t>
  </si>
  <si>
    <t>ACS Fairbanks</t>
  </si>
  <si>
    <t>ACS of the Northland - Glacier State</t>
  </si>
  <si>
    <t>ACS of the Northland - Sitka</t>
  </si>
  <si>
    <t>Alaska Telephone Company</t>
  </si>
  <si>
    <t>Arctic Slope Telephone Association Cooperative</t>
  </si>
  <si>
    <t>Bristol Bay Telephone Cooperative</t>
  </si>
  <si>
    <t>Bettles Telephone Company</t>
  </si>
  <si>
    <t>Bush-Tell</t>
  </si>
  <si>
    <t>Circle Telephone Company</t>
  </si>
  <si>
    <t>Cordova Telephone Cooperative</t>
  </si>
  <si>
    <t>Copper Valley Telephone Cooperative</t>
  </si>
  <si>
    <t>GCI</t>
  </si>
  <si>
    <t>Interior Telephone Company</t>
  </si>
  <si>
    <t>Ketchikan Public Utilities</t>
  </si>
  <si>
    <t>Matanuska Telephone Association</t>
  </si>
  <si>
    <t>Mukluk Telephone Company</t>
  </si>
  <si>
    <t>North Country Telephone Company</t>
  </si>
  <si>
    <t>OTZ Telephone Cooperative</t>
  </si>
  <si>
    <t>Summit Telephone Company</t>
  </si>
  <si>
    <t>United Utilities</t>
  </si>
  <si>
    <t>United KUC</t>
  </si>
  <si>
    <t>Yukon Telephone Company</t>
  </si>
  <si>
    <t>Total</t>
  </si>
  <si>
    <t>Nushagak Electric &amp; Telephone Cooperative</t>
  </si>
  <si>
    <t>2003 Cash Distributions</t>
  </si>
  <si>
    <t>Balance</t>
  </si>
  <si>
    <t>Remittance</t>
  </si>
  <si>
    <t>Distribution</t>
  </si>
  <si>
    <t>Year end 2002 AUSF</t>
  </si>
  <si>
    <t>2003 AUSF Subtotal</t>
  </si>
  <si>
    <t>YTD Lifeline Support</t>
  </si>
  <si>
    <t>YTD DEM Support</t>
  </si>
  <si>
    <t>YTD PIPT Support</t>
  </si>
  <si>
    <t>AUSF Administration</t>
  </si>
  <si>
    <t>Local Revenue</t>
  </si>
  <si>
    <t>Wireless Revenue</t>
  </si>
  <si>
    <t>Interexchange Revenue</t>
  </si>
  <si>
    <t>Payphone Revenue</t>
  </si>
  <si>
    <t>Other Revenue</t>
  </si>
  <si>
    <t>AUSF Annual Summary</t>
  </si>
  <si>
    <t>Period Ending December 31, 2003</t>
  </si>
  <si>
    <t>AUSF Balance</t>
  </si>
  <si>
    <t>Total AUSF at YE 2003</t>
  </si>
  <si>
    <t>2003 Reported Revenues</t>
  </si>
  <si>
    <t>Total Reported Revenues</t>
  </si>
  <si>
    <t>Total Revenues by Service</t>
  </si>
  <si>
    <t>Interest Income</t>
  </si>
  <si>
    <t>Note:</t>
  </si>
  <si>
    <t>Interest income is reflected in the monthly financial reports. During the period of 1999 through mid-2001 interest was applied to AUSF administration as follows: $4,094 in 1999, $14,623 in 2000, and $1,115 in 2001. All remaining interest was included in total remittances.</t>
  </si>
  <si>
    <t>Interest income is shown by year for this schedule.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</si>
</sst>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/>
    </xf>
    <xf numFmtId="39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3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wrapText="1"/>
    </xf>
    <xf numFmtId="7" fontId="0" fillId="0" borderId="4" xfId="0" applyNumberFormat="1" applyBorder="1" applyAlignment="1">
      <alignment/>
    </xf>
    <xf numFmtId="0" fontId="0" fillId="0" borderId="0" xfId="0" applyBorder="1" applyAlignment="1">
      <alignment horizontal="left"/>
    </xf>
    <xf numFmtId="7" fontId="5" fillId="0" borderId="0" xfId="0" applyNumberFormat="1" applyFont="1" applyBorder="1" applyAlignment="1">
      <alignment/>
    </xf>
    <xf numFmtId="7" fontId="5" fillId="0" borderId="1" xfId="0" applyNumberFormat="1" applyFont="1" applyBorder="1" applyAlignment="1">
      <alignment/>
    </xf>
    <xf numFmtId="0" fontId="1" fillId="3" borderId="0" xfId="0" applyFont="1" applyFill="1" applyAlignment="1">
      <alignment/>
    </xf>
    <xf numFmtId="39" fontId="0" fillId="3" borderId="0" xfId="0" applyNumberFormat="1" applyFill="1" applyAlignment="1">
      <alignment/>
    </xf>
    <xf numFmtId="49" fontId="4" fillId="2" borderId="5" xfId="0" applyNumberFormat="1" applyFont="1" applyFill="1" applyBorder="1" applyAlignment="1">
      <alignment horizontal="center" wrapText="1"/>
    </xf>
    <xf numFmtId="0" fontId="0" fillId="0" borderId="6" xfId="0" applyBorder="1" applyAlignment="1">
      <alignment/>
    </xf>
    <xf numFmtId="7" fontId="0" fillId="0" borderId="6" xfId="0" applyNumberFormat="1" applyBorder="1" applyAlignment="1">
      <alignment/>
    </xf>
    <xf numFmtId="39" fontId="0" fillId="0" borderId="6" xfId="0" applyNumberFormat="1" applyBorder="1" applyAlignment="1">
      <alignment/>
    </xf>
    <xf numFmtId="7" fontId="0" fillId="0" borderId="7" xfId="0" applyNumberFormat="1" applyBorder="1" applyAlignment="1">
      <alignment/>
    </xf>
    <xf numFmtId="0" fontId="0" fillId="0" borderId="6" xfId="0" applyFill="1" applyBorder="1" applyAlignment="1">
      <alignment horizontal="center" wrapText="1"/>
    </xf>
    <xf numFmtId="7" fontId="0" fillId="0" borderId="8" xfId="0" applyNumberFormat="1" applyBorder="1" applyAlignment="1">
      <alignment/>
    </xf>
    <xf numFmtId="39" fontId="0" fillId="3" borderId="6" xfId="0" applyNumberFormat="1" applyFill="1" applyBorder="1" applyAlignment="1">
      <alignment/>
    </xf>
    <xf numFmtId="39" fontId="0" fillId="0" borderId="7" xfId="0" applyNumberFormat="1" applyBorder="1" applyAlignment="1">
      <alignment/>
    </xf>
    <xf numFmtId="0" fontId="6" fillId="0" borderId="0" xfId="0" applyFont="1" applyAlignment="1">
      <alignment/>
    </xf>
    <xf numFmtId="7" fontId="0" fillId="0" borderId="0" xfId="0" applyNumberForma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9.00390625" style="0" customWidth="1"/>
    <col min="2" max="2" width="15.00390625" style="0" customWidth="1"/>
    <col min="3" max="3" width="21.421875" style="0" customWidth="1"/>
    <col min="4" max="4" width="15.00390625" style="0" customWidth="1"/>
    <col min="5" max="5" width="19.57421875" style="0" customWidth="1"/>
    <col min="6" max="6" width="12.28125" style="0" bestFit="1" customWidth="1"/>
  </cols>
  <sheetData>
    <row r="1" ht="18">
      <c r="A1" s="7" t="s">
        <v>0</v>
      </c>
    </row>
    <row r="2" ht="15">
      <c r="A2" s="10" t="s">
        <v>43</v>
      </c>
    </row>
    <row r="3" ht="12.75">
      <c r="A3" t="s">
        <v>44</v>
      </c>
    </row>
    <row r="4" ht="28.5" customHeight="1"/>
    <row r="5" spans="1:5" ht="15.75">
      <c r="A5" s="20" t="s">
        <v>45</v>
      </c>
      <c r="B5" s="9" t="s">
        <v>29</v>
      </c>
      <c r="C5" s="8" t="s">
        <v>30</v>
      </c>
      <c r="D5" s="9" t="s">
        <v>50</v>
      </c>
      <c r="E5" s="9" t="s">
        <v>31</v>
      </c>
    </row>
    <row r="6" spans="1:5" ht="12.75">
      <c r="A6" s="4"/>
      <c r="B6" s="21"/>
      <c r="C6" s="4"/>
      <c r="D6" s="4"/>
      <c r="E6" s="4"/>
    </row>
    <row r="7" spans="1:5" ht="12.75">
      <c r="A7" s="15" t="s">
        <v>32</v>
      </c>
      <c r="B7" s="22">
        <f>+C7+D7-E7</f>
        <v>237035.06999999844</v>
      </c>
      <c r="C7" s="16">
        <v>10745076.78</v>
      </c>
      <c r="D7" s="16">
        <v>59186.11</v>
      </c>
      <c r="E7" s="16">
        <v>10567227.82</v>
      </c>
    </row>
    <row r="8" spans="1:6" ht="12.75">
      <c r="A8" s="15" t="s">
        <v>33</v>
      </c>
      <c r="B8" s="22">
        <f>+C8+D8-E8</f>
        <v>-5655</v>
      </c>
      <c r="C8" s="16">
        <v>2170950.12</v>
      </c>
      <c r="D8" s="16">
        <v>2517.43</v>
      </c>
      <c r="E8" s="16">
        <f>+Disbursements!B34</f>
        <v>2179122.5500000003</v>
      </c>
      <c r="F8" s="1"/>
    </row>
    <row r="9" spans="1:5" ht="30.75" customHeight="1" thickBot="1">
      <c r="A9" s="15" t="s">
        <v>46</v>
      </c>
      <c r="B9" s="24">
        <f>B8+B7</f>
        <v>231380.06999999844</v>
      </c>
      <c r="C9" s="17">
        <f>C8+C7</f>
        <v>12916026.899999999</v>
      </c>
      <c r="D9" s="17">
        <f>D8+D7</f>
        <v>61703.54</v>
      </c>
      <c r="E9" s="17">
        <f>E8+E7</f>
        <v>12746350.370000001</v>
      </c>
    </row>
    <row r="10" spans="1:5" ht="13.5" thickTop="1">
      <c r="A10" s="4"/>
      <c r="B10" s="5"/>
      <c r="C10" s="5"/>
      <c r="D10" s="5"/>
      <c r="E10" s="5"/>
    </row>
    <row r="13" ht="12.75">
      <c r="A13" s="29"/>
    </row>
    <row r="17" ht="14.25" customHeight="1">
      <c r="A17" s="2" t="s">
        <v>51</v>
      </c>
    </row>
    <row r="18" spans="1:5" ht="43.5" customHeight="1">
      <c r="A18" s="31" t="s">
        <v>52</v>
      </c>
      <c r="B18" s="31"/>
      <c r="C18" s="31"/>
      <c r="D18" s="31"/>
      <c r="E18" s="31"/>
    </row>
    <row r="19" ht="24.75" customHeight="1">
      <c r="A19" t="s">
        <v>53</v>
      </c>
    </row>
    <row r="20" spans="3:5" ht="12.75">
      <c r="C20" s="30"/>
      <c r="E20" s="30"/>
    </row>
  </sheetData>
  <mergeCells count="1">
    <mergeCell ref="A18:E18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&amp;L&amp;F, &amp;A&amp;RPage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2" width="17.57421875" style="0" customWidth="1"/>
    <col min="3" max="7" width="16.28125" style="0" customWidth="1"/>
    <col min="8" max="8" width="17.28125" style="0" customWidth="1"/>
    <col min="9" max="11" width="13.8515625" style="0" customWidth="1"/>
  </cols>
  <sheetData>
    <row r="1" spans="1:2" ht="18">
      <c r="A1" s="7" t="str">
        <f>+'AUSF Balance'!A1</f>
        <v>Alaska Universal Service Administrative Company</v>
      </c>
      <c r="B1" s="7"/>
    </row>
    <row r="2" spans="1:2" ht="15">
      <c r="A2" s="10" t="str">
        <f>+'AUSF Balance'!A2</f>
        <v>AUSF Annual Summary</v>
      </c>
      <c r="B2" s="10"/>
    </row>
    <row r="3" ht="12.75">
      <c r="A3" t="str">
        <f>+'AUSF Balance'!A3</f>
        <v>Period Ending December 31, 2003</v>
      </c>
    </row>
    <row r="5" spans="1:10" ht="32.25" customHeight="1">
      <c r="A5" s="20" t="s">
        <v>47</v>
      </c>
      <c r="B5" s="9" t="s">
        <v>48</v>
      </c>
      <c r="C5" s="8" t="s">
        <v>38</v>
      </c>
      <c r="D5" s="9" t="s">
        <v>39</v>
      </c>
      <c r="E5" s="9" t="s">
        <v>40</v>
      </c>
      <c r="F5" s="9" t="s">
        <v>41</v>
      </c>
      <c r="G5" s="9" t="s">
        <v>42</v>
      </c>
      <c r="J5" s="6"/>
    </row>
    <row r="6" spans="1:10" ht="18">
      <c r="A6" s="11"/>
      <c r="B6" s="25"/>
      <c r="C6" s="12"/>
      <c r="D6" s="12"/>
      <c r="E6" s="12"/>
      <c r="F6" s="12"/>
      <c r="G6" s="12"/>
      <c r="J6" s="6"/>
    </row>
    <row r="7" spans="1:7" ht="21.75" customHeight="1" thickBot="1">
      <c r="A7" s="13" t="s">
        <v>49</v>
      </c>
      <c r="B7" s="26">
        <f>SUM(C7:G7)</f>
        <v>334790958.01</v>
      </c>
      <c r="C7" s="14">
        <v>134912020.24</v>
      </c>
      <c r="D7" s="14">
        <v>149827713.77</v>
      </c>
      <c r="E7" s="14">
        <v>46473830.29</v>
      </c>
      <c r="F7" s="14">
        <v>2658276</v>
      </c>
      <c r="G7" s="14">
        <v>919117.71</v>
      </c>
    </row>
    <row r="8" ht="13.5" thickTop="1"/>
    <row r="12" ht="12.75">
      <c r="A12" s="29"/>
    </row>
  </sheetData>
  <printOptions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&amp;L&amp;F, &amp;A&amp;RPage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00390625" style="2" customWidth="1"/>
    <col min="2" max="3" width="12.7109375" style="0" customWidth="1"/>
    <col min="4" max="4" width="17.28125" style="0" customWidth="1"/>
    <col min="5" max="5" width="12.28125" style="0" bestFit="1" customWidth="1"/>
    <col min="6" max="6" width="15.8515625" style="0" customWidth="1"/>
  </cols>
  <sheetData>
    <row r="1" ht="18">
      <c r="A1" s="7" t="str">
        <f>+'AUSF Balance'!A1</f>
        <v>Alaska Universal Service Administrative Company</v>
      </c>
    </row>
    <row r="2" ht="15">
      <c r="A2" s="10" t="str">
        <f>+'AUSF Balance'!A2</f>
        <v>AUSF Annual Summary</v>
      </c>
    </row>
    <row r="3" ht="12.75">
      <c r="A3" t="str">
        <f>+'AUSF Balance'!A3</f>
        <v>Period Ending December 31, 2003</v>
      </c>
    </row>
    <row r="4" ht="12.75">
      <c r="A4"/>
    </row>
    <row r="5" spans="1:6" s="2" customFormat="1" ht="26.25">
      <c r="A5" s="20" t="s">
        <v>28</v>
      </c>
      <c r="B5" s="9" t="s">
        <v>26</v>
      </c>
      <c r="C5" s="8" t="s">
        <v>34</v>
      </c>
      <c r="D5" s="9" t="s">
        <v>35</v>
      </c>
      <c r="E5" s="9" t="s">
        <v>36</v>
      </c>
      <c r="F5" s="9" t="s">
        <v>37</v>
      </c>
    </row>
    <row r="6" ht="18.75" customHeight="1">
      <c r="B6" s="21"/>
    </row>
    <row r="7" spans="1:6" ht="12.75">
      <c r="A7" s="18" t="s">
        <v>0</v>
      </c>
      <c r="B7" s="27">
        <f>SUM(C7:F7)</f>
        <v>52013.11</v>
      </c>
      <c r="C7" s="19"/>
      <c r="D7" s="19"/>
      <c r="E7" s="19"/>
      <c r="F7" s="19">
        <v>52013.11</v>
      </c>
    </row>
    <row r="8" spans="1:6" ht="12.75">
      <c r="A8" s="2" t="s">
        <v>1</v>
      </c>
      <c r="B8" s="23">
        <f aca="true" t="shared" si="0" ref="B8:B33">SUM(C8:F8)</f>
        <v>1732.5</v>
      </c>
      <c r="C8" s="1">
        <v>1732.5</v>
      </c>
      <c r="D8" s="1"/>
      <c r="E8" s="1"/>
      <c r="F8" s="1"/>
    </row>
    <row r="9" spans="1:6" ht="12.75">
      <c r="A9" s="18" t="s">
        <v>2</v>
      </c>
      <c r="B9" s="27">
        <f t="shared" si="0"/>
        <v>13289.5</v>
      </c>
      <c r="C9" s="19">
        <v>13289.5</v>
      </c>
      <c r="D9" s="19"/>
      <c r="E9" s="19"/>
      <c r="F9" s="19"/>
    </row>
    <row r="10" spans="1:6" ht="12.75">
      <c r="A10" s="2" t="s">
        <v>3</v>
      </c>
      <c r="B10" s="23">
        <f t="shared" si="0"/>
        <v>99459.5</v>
      </c>
      <c r="C10" s="1">
        <v>99459.5</v>
      </c>
      <c r="D10" s="1"/>
      <c r="E10" s="1"/>
      <c r="F10" s="1"/>
    </row>
    <row r="11" spans="1:6" ht="12.75">
      <c r="A11" s="18" t="s">
        <v>4</v>
      </c>
      <c r="B11" s="27">
        <f t="shared" si="0"/>
        <v>34321</v>
      </c>
      <c r="C11" s="19">
        <v>34321</v>
      </c>
      <c r="D11" s="19"/>
      <c r="E11" s="19"/>
      <c r="F11" s="19"/>
    </row>
    <row r="12" spans="1:6" ht="12.75">
      <c r="A12" s="2" t="s">
        <v>5</v>
      </c>
      <c r="B12" s="23">
        <f t="shared" si="0"/>
        <v>78540.92</v>
      </c>
      <c r="C12" s="1">
        <f>77399+1141.92</f>
        <v>78540.92</v>
      </c>
      <c r="D12" s="1"/>
      <c r="E12" s="1"/>
      <c r="F12" s="1"/>
    </row>
    <row r="13" spans="1:6" ht="12.75">
      <c r="A13" s="18" t="s">
        <v>6</v>
      </c>
      <c r="B13" s="27">
        <f t="shared" si="0"/>
        <v>20964.260000000002</v>
      </c>
      <c r="C13" s="19">
        <f>17538.5-1141.92</f>
        <v>16396.58</v>
      </c>
      <c r="D13" s="19"/>
      <c r="E13" s="19">
        <v>4567.68</v>
      </c>
      <c r="F13" s="19"/>
    </row>
    <row r="14" spans="1:6" ht="12.75">
      <c r="A14" s="2" t="s">
        <v>7</v>
      </c>
      <c r="B14" s="23">
        <f t="shared" si="0"/>
        <v>30828.98</v>
      </c>
      <c r="C14" s="1">
        <v>28479.5</v>
      </c>
      <c r="D14" s="1"/>
      <c r="E14" s="1">
        <f>2215.88+133.6</f>
        <v>2349.48</v>
      </c>
      <c r="F14" s="1"/>
    </row>
    <row r="15" spans="1:6" ht="12.75">
      <c r="A15" s="18" t="s">
        <v>8</v>
      </c>
      <c r="B15" s="27">
        <f t="shared" si="0"/>
        <v>10514.18</v>
      </c>
      <c r="C15" s="19">
        <v>6429.5</v>
      </c>
      <c r="D15" s="19"/>
      <c r="E15" s="19">
        <v>4084.68</v>
      </c>
      <c r="F15" s="19"/>
    </row>
    <row r="16" spans="1:6" ht="12.75">
      <c r="A16" s="2" t="s">
        <v>9</v>
      </c>
      <c r="B16" s="23">
        <f t="shared" si="0"/>
        <v>9213.92</v>
      </c>
      <c r="C16" s="1">
        <v>6692</v>
      </c>
      <c r="D16" s="1"/>
      <c r="E16" s="1">
        <v>2521.92</v>
      </c>
      <c r="F16" s="1"/>
    </row>
    <row r="17" spans="1:6" ht="12.75">
      <c r="A17" s="18" t="s">
        <v>10</v>
      </c>
      <c r="B17" s="27">
        <f t="shared" si="0"/>
        <v>1183</v>
      </c>
      <c r="C17" s="19">
        <v>1099</v>
      </c>
      <c r="D17" s="19"/>
      <c r="E17" s="19">
        <v>84</v>
      </c>
      <c r="F17" s="19"/>
    </row>
    <row r="18" spans="1:6" ht="12.75">
      <c r="A18" s="2" t="s">
        <v>11</v>
      </c>
      <c r="B18" s="23">
        <f t="shared" si="0"/>
        <v>10844.8</v>
      </c>
      <c r="C18" s="1">
        <v>5488</v>
      </c>
      <c r="D18" s="1"/>
      <c r="E18" s="1">
        <v>5356.8</v>
      </c>
      <c r="F18" s="1"/>
    </row>
    <row r="19" spans="1:6" ht="12.75">
      <c r="A19" s="18" t="s">
        <v>12</v>
      </c>
      <c r="B19" s="27">
        <f t="shared" si="0"/>
        <v>0</v>
      </c>
      <c r="C19" s="19">
        <v>0</v>
      </c>
      <c r="D19" s="19"/>
      <c r="E19" s="19"/>
      <c r="F19" s="19"/>
    </row>
    <row r="20" spans="1:6" ht="12.75">
      <c r="A20" s="2" t="s">
        <v>13</v>
      </c>
      <c r="B20" s="23">
        <f t="shared" si="0"/>
        <v>4558.72</v>
      </c>
      <c r="C20" s="1">
        <v>3745</v>
      </c>
      <c r="D20" s="1"/>
      <c r="E20" s="1">
        <v>813.72</v>
      </c>
      <c r="F20" s="1"/>
    </row>
    <row r="21" spans="1:6" ht="12.75">
      <c r="A21" s="18" t="s">
        <v>14</v>
      </c>
      <c r="B21" s="27">
        <f t="shared" si="0"/>
        <v>20191.84</v>
      </c>
      <c r="C21" s="19">
        <v>10465</v>
      </c>
      <c r="D21" s="19"/>
      <c r="E21" s="19">
        <v>9726.84</v>
      </c>
      <c r="F21" s="19"/>
    </row>
    <row r="22" spans="1:6" ht="12.75">
      <c r="A22" s="2" t="s">
        <v>15</v>
      </c>
      <c r="B22" s="23">
        <f t="shared" si="0"/>
        <v>59979.5</v>
      </c>
      <c r="C22" s="1">
        <v>59979.5</v>
      </c>
      <c r="D22" s="1"/>
      <c r="E22" s="1"/>
      <c r="F22" s="1"/>
    </row>
    <row r="23" spans="1:6" ht="12.75">
      <c r="A23" s="18" t="s">
        <v>16</v>
      </c>
      <c r="B23" s="27">
        <f t="shared" si="0"/>
        <v>21287.42</v>
      </c>
      <c r="C23" s="19">
        <v>14885.5</v>
      </c>
      <c r="D23" s="19"/>
      <c r="E23" s="19">
        <v>6401.92</v>
      </c>
      <c r="F23" s="19"/>
    </row>
    <row r="24" spans="1:6" ht="12.75">
      <c r="A24" s="2" t="s">
        <v>17</v>
      </c>
      <c r="B24" s="23">
        <f t="shared" si="0"/>
        <v>22531</v>
      </c>
      <c r="C24" s="1">
        <v>18865</v>
      </c>
      <c r="D24" s="1"/>
      <c r="E24" s="1">
        <v>3666</v>
      </c>
      <c r="F24" s="1"/>
    </row>
    <row r="25" spans="1:6" ht="12.75">
      <c r="A25" s="18" t="s">
        <v>18</v>
      </c>
      <c r="B25" s="27">
        <f t="shared" si="0"/>
        <v>110994.14</v>
      </c>
      <c r="C25" s="19">
        <v>101496.5</v>
      </c>
      <c r="D25" s="19"/>
      <c r="E25" s="19">
        <v>9497.64</v>
      </c>
      <c r="F25" s="19"/>
    </row>
    <row r="26" spans="1:6" ht="12.75">
      <c r="A26" s="2" t="s">
        <v>19</v>
      </c>
      <c r="B26" s="23">
        <f t="shared" si="0"/>
        <v>17016.14</v>
      </c>
      <c r="C26" s="1">
        <v>13622</v>
      </c>
      <c r="D26" s="1"/>
      <c r="E26" s="1">
        <v>3394.14</v>
      </c>
      <c r="F26" s="1"/>
    </row>
    <row r="27" spans="1:6" ht="12.75">
      <c r="A27" s="18" t="s">
        <v>20</v>
      </c>
      <c r="B27" s="27">
        <f t="shared" si="0"/>
        <v>2685.44</v>
      </c>
      <c r="C27" s="19">
        <v>770</v>
      </c>
      <c r="D27" s="19"/>
      <c r="E27" s="19">
        <v>1915.44</v>
      </c>
      <c r="F27" s="19"/>
    </row>
    <row r="28" spans="1:6" ht="12.75">
      <c r="A28" s="2" t="s">
        <v>27</v>
      </c>
      <c r="B28" s="23">
        <f t="shared" si="0"/>
        <v>8057</v>
      </c>
      <c r="C28" s="1">
        <v>8057</v>
      </c>
      <c r="D28" s="1"/>
      <c r="E28" s="1">
        <v>0</v>
      </c>
      <c r="F28" s="1"/>
    </row>
    <row r="29" spans="1:6" ht="12.75">
      <c r="A29" s="18" t="s">
        <v>21</v>
      </c>
      <c r="B29" s="27">
        <f t="shared" si="0"/>
        <v>21950.760000000002</v>
      </c>
      <c r="C29" s="19">
        <v>16639</v>
      </c>
      <c r="D29" s="19"/>
      <c r="E29" s="19">
        <v>5311.76</v>
      </c>
      <c r="F29" s="19"/>
    </row>
    <row r="30" spans="1:6" ht="12.75">
      <c r="A30" s="2" t="s">
        <v>22</v>
      </c>
      <c r="B30" s="23">
        <f t="shared" si="0"/>
        <v>11439.95</v>
      </c>
      <c r="C30" s="1">
        <v>147</v>
      </c>
      <c r="D30" s="1">
        <v>9642</v>
      </c>
      <c r="E30" s="1">
        <v>1650.95</v>
      </c>
      <c r="F30" s="1"/>
    </row>
    <row r="31" spans="1:6" ht="12.75">
      <c r="A31" s="18" t="s">
        <v>24</v>
      </c>
      <c r="B31" s="27">
        <f t="shared" si="0"/>
        <v>232822.78</v>
      </c>
      <c r="C31" s="19">
        <v>10559.5</v>
      </c>
      <c r="D31" s="19">
        <v>219918</v>
      </c>
      <c r="E31" s="19">
        <v>2345.28</v>
      </c>
      <c r="F31" s="19"/>
    </row>
    <row r="32" spans="1:6" ht="12.75">
      <c r="A32" s="2" t="s">
        <v>23</v>
      </c>
      <c r="B32" s="23">
        <f t="shared" si="0"/>
        <v>1276912.3</v>
      </c>
      <c r="C32" s="1">
        <v>99816.5</v>
      </c>
      <c r="D32" s="1">
        <v>1138720</v>
      </c>
      <c r="E32" s="1">
        <v>38375.8</v>
      </c>
      <c r="F32" s="1"/>
    </row>
    <row r="33" spans="1:6" ht="12.75">
      <c r="A33" s="18" t="s">
        <v>25</v>
      </c>
      <c r="B33" s="27">
        <f t="shared" si="0"/>
        <v>5789.889999999999</v>
      </c>
      <c r="C33" s="19">
        <v>2695</v>
      </c>
      <c r="D33" s="19"/>
      <c r="E33" s="19">
        <v>3094.89</v>
      </c>
      <c r="F33" s="19"/>
    </row>
    <row r="34" spans="1:6" ht="31.5" customHeight="1" thickBot="1">
      <c r="A34" s="2" t="s">
        <v>26</v>
      </c>
      <c r="B34" s="28">
        <f>SUM(B7:B33)</f>
        <v>2179122.5500000003</v>
      </c>
      <c r="C34" s="3">
        <f>SUM(C7:C33)</f>
        <v>653670.5</v>
      </c>
      <c r="D34" s="3">
        <f>SUM(D7:D33)</f>
        <v>1368280</v>
      </c>
      <c r="E34" s="3">
        <f>SUM(E7:E33)</f>
        <v>105158.94</v>
      </c>
      <c r="F34" s="3">
        <f>SUM(F7:F33)</f>
        <v>52013.11</v>
      </c>
    </row>
    <row r="35" spans="2:6" ht="13.5" thickTop="1">
      <c r="B35" s="1"/>
      <c r="C35" s="1"/>
      <c r="D35" s="1"/>
      <c r="E35" s="1"/>
      <c r="F35" s="1"/>
    </row>
    <row r="36" spans="2:6" ht="12.75">
      <c r="B36" s="1"/>
      <c r="F36" s="1"/>
    </row>
    <row r="37" spans="1:6" ht="12.75">
      <c r="A37" s="29"/>
      <c r="B37" s="1"/>
      <c r="F37" s="1"/>
    </row>
    <row r="38" spans="2:6" ht="12.75">
      <c r="B38" s="1"/>
      <c r="F38" s="1"/>
    </row>
    <row r="39" spans="2:6" ht="12.75">
      <c r="B39" s="1"/>
      <c r="F39" s="1"/>
    </row>
    <row r="40" spans="2:6" ht="12.75">
      <c r="B40" s="1"/>
      <c r="F40" s="1"/>
    </row>
    <row r="41" spans="2:6" ht="12.75">
      <c r="B41" s="1"/>
      <c r="F41" s="1"/>
    </row>
    <row r="42" spans="2:6" ht="12.75">
      <c r="B42" s="1"/>
      <c r="F42" s="1"/>
    </row>
    <row r="43" spans="2:6" ht="12.75">
      <c r="B43" s="1"/>
      <c r="F43" s="1"/>
    </row>
    <row r="44" spans="2:6" ht="12.75">
      <c r="B44" s="1"/>
      <c r="F44" s="1"/>
    </row>
    <row r="45" spans="2:6" ht="12.75">
      <c r="B45" s="1"/>
      <c r="F45" s="1"/>
    </row>
    <row r="46" spans="2:6" ht="12.75">
      <c r="B46" s="1"/>
      <c r="F46" s="1"/>
    </row>
    <row r="47" spans="2:6" ht="12.75">
      <c r="B47" s="1"/>
      <c r="F47" s="1"/>
    </row>
    <row r="48" spans="2:6" ht="12.75">
      <c r="B48" s="1"/>
      <c r="F48" s="1"/>
    </row>
    <row r="49" spans="2:6" ht="12.75">
      <c r="B49" s="1"/>
      <c r="F49" s="1"/>
    </row>
    <row r="50" spans="2:6" ht="12.75">
      <c r="B50" s="1"/>
      <c r="F50" s="1"/>
    </row>
    <row r="51" spans="2:6" ht="12.75">
      <c r="B51" s="1"/>
      <c r="F51" s="1"/>
    </row>
    <row r="52" spans="2:6" ht="12.75">
      <c r="B52" s="1"/>
      <c r="F52" s="1"/>
    </row>
    <row r="53" spans="2:6" ht="12.75">
      <c r="B53" s="1"/>
      <c r="F53" s="1"/>
    </row>
    <row r="54" spans="2:6" ht="12.75">
      <c r="B54" s="1"/>
      <c r="F54" s="1"/>
    </row>
    <row r="55" spans="2:6" ht="12.75">
      <c r="B55" s="1"/>
      <c r="F55" s="1"/>
    </row>
    <row r="56" spans="2:6" ht="12.75">
      <c r="B56" s="1"/>
      <c r="F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</sheetData>
  <printOptions horizontalCentered="1"/>
  <pageMargins left="0.33" right="0.29" top="1" bottom="1" header="0.5" footer="0.5"/>
  <pageSetup fitToHeight="1" fitToWidth="1" horizontalDpi="600" verticalDpi="600" orientation="landscape" scale="90" r:id="rId1"/>
  <headerFooter alignWithMargins="0">
    <oddFooter>&amp;L&amp;F, &amp;A&amp;RPage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Alaska Universal Service Administrative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 AUSF Annual Summary</dc:title>
  <dc:subject>Public Report</dc:subject>
  <dc:creator>Deb DeProspero</dc:creator>
  <cp:keywords/>
  <dc:description/>
  <cp:lastModifiedBy>ddeprospero</cp:lastModifiedBy>
  <cp:lastPrinted>2004-08-30T21:09:28Z</cp:lastPrinted>
  <dcterms:created xsi:type="dcterms:W3CDTF">2001-05-04T21:50:52Z</dcterms:created>
  <dcterms:modified xsi:type="dcterms:W3CDTF">2004-08-30T21:09:32Z</dcterms:modified>
  <cp:category/>
  <cp:version/>
  <cp:contentType/>
  <cp:contentStatus/>
</cp:coreProperties>
</file>