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10" windowWidth="7650" windowHeight="4005" activeTab="0"/>
  </bookViews>
  <sheets>
    <sheet name="AUSF Balance" sheetId="1" r:id="rId1"/>
    <sheet name="Revenues" sheetId="2" r:id="rId2"/>
    <sheet name="Disbursements" sheetId="3" r:id="rId3"/>
  </sheets>
  <definedNames>
    <definedName name="_xlnm.Print_Area" localSheetId="0">'AUSF Balance'!$A$1:$E$19</definedName>
    <definedName name="_xlnm.Print_Area" localSheetId="2">'Disbursements'!$A$1:$F$41</definedName>
    <definedName name="_xlnm.Print_Area" localSheetId="1">'Revenues'!$A$1:$H$12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Judy Colbert</author>
  </authors>
  <commentList>
    <comment ref="C5" authorId="0">
      <text>
        <r>
          <rPr>
            <b/>
            <sz val="10"/>
            <rFont val="Tahoma"/>
            <family val="0"/>
          </rPr>
          <t>Judy Colbert:</t>
        </r>
        <r>
          <rPr>
            <sz val="10"/>
            <rFont val="Tahoma"/>
            <family val="0"/>
          </rPr>
          <t xml:space="preserve">
Enter Prior Year Totals on line 1. Enter Current year totals from the AUSF History on the Distribution Sheet in the R&amp;D File.
</t>
        </r>
      </text>
    </comment>
  </commentList>
</comments>
</file>

<file path=xl/comments2.xml><?xml version="1.0" encoding="utf-8"?>
<comments xmlns="http://schemas.openxmlformats.org/spreadsheetml/2006/main">
  <authors>
    <author>deb deprospero</author>
  </authors>
  <commentList>
    <comment ref="A5" authorId="0">
      <text>
        <r>
          <rPr>
            <sz val="10"/>
            <rFont val="Tahoma"/>
            <family val="0"/>
          </rPr>
          <t>All revenues reported between 2/1/05 and 1/31/06</t>
        </r>
      </text>
    </comment>
  </commentList>
</comments>
</file>

<file path=xl/sharedStrings.xml><?xml version="1.0" encoding="utf-8"?>
<sst xmlns="http://schemas.openxmlformats.org/spreadsheetml/2006/main" count="60" uniqueCount="58">
  <si>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</si>
  <si>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</si>
  <si>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</si>
  <si>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</si>
  <si>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</si>
  <si>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</si>
  <si>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</si>
  <si>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Alaska Telephone Company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</si>
  <si>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</si>
  <si>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</si>
  <si>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</si>
  <si>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</si>
  <si>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</si>
  <si>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</si>
  <si>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</si>
  <si>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GCI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</si>
  <si>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</si>
  <si>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</si>
  <si>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</si>
  <si>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</si>
  <si>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</si>
  <si>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</si>
  <si>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</si>
  <si>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</si>
  <si>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</si>
  <si>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</si>
  <si>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</si>
  <si>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</si>
  <si>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</si>
  <si>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</si>
  <si>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</si>
  <si>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YTD Lifeline Support</t>
  </si>
  <si>
    <t>YTD DEM Support</t>
  </si>
  <si>
    <t>YTD PIPT Support</t>
  </si>
  <si>
    <t>AUSF Administration</t>
  </si>
  <si>
    <t>Local Revenue</t>
  </si>
  <si>
    <t>Wireless Revenue</t>
  </si>
  <si>
    <t>Interexchange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</si>
  <si>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</si>
  <si>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</si>
  <si>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</si>
  <si>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</si>
  <si>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</si>
  <si>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</si>
  <si>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Interest Income</t>
  </si>
  <si>
    <t>Note:</t>
  </si>
  <si>
    <t>Interest income is reflected in the monthly financial reports. During the period of 1999 through mid-2001 interest was applied to AUSF administration as follows: $4,094 in 1999, $14,623 in 2000, and $1,115 in 2001. All remaining interest was included in total remittances.</t>
  </si>
  <si>
    <t>Interest income is shown by year for this schedule.</t>
  </si>
  <si>
    <t>Alaska Digitel</t>
  </si>
  <si>
    <t>ACS Wireless</t>
  </si>
  <si>
    <t>MTA Wireless</t>
  </si>
  <si>
    <t>Year end 2005 AUSF</t>
  </si>
  <si>
    <t>2006 AUSF Subtotal</t>
  </si>
  <si>
    <t>Period Ending December 31, 2006</t>
  </si>
  <si>
    <t>Total AUSF at YE 2006</t>
  </si>
  <si>
    <t>2006 Reported Revenues</t>
  </si>
  <si>
    <t>2006 Cash Distributions</t>
  </si>
  <si>
    <t>ADAK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</si>
</sst>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00000"/>
  </numFmts>
  <fonts count="1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7" fontId="0" fillId="0" borderId="4" xfId="0" applyNumberFormat="1" applyBorder="1" applyAlignment="1">
      <alignment/>
    </xf>
    <xf numFmtId="7" fontId="5" fillId="0" borderId="0" xfId="0" applyNumberFormat="1" applyFont="1" applyBorder="1" applyAlignment="1">
      <alignment/>
    </xf>
    <xf numFmtId="7" fontId="5" fillId="0" borderId="1" xfId="0" applyNumberFormat="1" applyFont="1" applyBorder="1" applyAlignment="1">
      <alignment/>
    </xf>
    <xf numFmtId="39" fontId="0" fillId="3" borderId="0" xfId="0" applyNumberFormat="1" applyFill="1" applyAlignment="1">
      <alignment/>
    </xf>
    <xf numFmtId="49" fontId="4" fillId="2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/>
    </xf>
    <xf numFmtId="7" fontId="0" fillId="0" borderId="6" xfId="0" applyNumberFormat="1" applyBorder="1" applyAlignment="1">
      <alignment/>
    </xf>
    <xf numFmtId="39" fontId="0" fillId="0" borderId="6" xfId="0" applyNumberFormat="1" applyBorder="1" applyAlignment="1">
      <alignment/>
    </xf>
    <xf numFmtId="7" fontId="0" fillId="0" borderId="7" xfId="0" applyNumberFormat="1" applyBorder="1" applyAlignment="1">
      <alignment/>
    </xf>
    <xf numFmtId="0" fontId="0" fillId="0" borderId="6" xfId="0" applyFill="1" applyBorder="1" applyAlignment="1">
      <alignment horizontal="center" wrapText="1"/>
    </xf>
    <xf numFmtId="7" fontId="0" fillId="0" borderId="8" xfId="0" applyNumberFormat="1" applyBorder="1" applyAlignment="1">
      <alignment/>
    </xf>
    <xf numFmtId="39" fontId="0" fillId="3" borderId="6" xfId="0" applyNumberFormat="1" applyFill="1" applyBorder="1" applyAlignment="1">
      <alignment/>
    </xf>
    <xf numFmtId="39" fontId="0" fillId="0" borderId="7" xfId="0" applyNumberFormat="1" applyBorder="1" applyAlignment="1">
      <alignment/>
    </xf>
    <xf numFmtId="0" fontId="6" fillId="0" borderId="0" xfId="0" applyFont="1" applyAlignment="1">
      <alignment/>
    </xf>
    <xf numFmtId="7" fontId="0" fillId="0" borderId="0" xfId="0" applyNumberFormat="1" applyAlignment="1">
      <alignment/>
    </xf>
    <xf numFmtId="164" fontId="0" fillId="0" borderId="0" xfId="0" applyNumberFormat="1" applyAlignment="1">
      <alignment/>
    </xf>
    <xf numFmtId="39" fontId="0" fillId="0" borderId="6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7" fontId="5" fillId="0" borderId="12" xfId="0" applyNumberFormat="1" applyFont="1" applyBorder="1" applyAlignment="1">
      <alignment/>
    </xf>
    <xf numFmtId="7" fontId="5" fillId="0" borderId="13" xfId="0" applyNumberFormat="1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49" fontId="2" fillId="0" borderId="9" xfId="0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1" xfId="0" applyFill="1" applyBorder="1" applyAlignment="1">
      <alignment horizontal="center" wrapText="1"/>
    </xf>
    <xf numFmtId="7" fontId="0" fillId="0" borderId="15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3" xfId="0" applyFont="1" applyBorder="1" applyAlignment="1">
      <alignment/>
    </xf>
    <xf numFmtId="39" fontId="0" fillId="3" borderId="12" xfId="0" applyNumberFormat="1" applyFill="1" applyBorder="1" applyAlignment="1">
      <alignment/>
    </xf>
    <xf numFmtId="39" fontId="0" fillId="0" borderId="12" xfId="0" applyNumberFormat="1" applyBorder="1" applyAlignment="1">
      <alignment/>
    </xf>
    <xf numFmtId="39" fontId="0" fillId="0" borderId="12" xfId="0" applyNumberFormat="1" applyFill="1" applyBorder="1" applyAlignment="1">
      <alignment/>
    </xf>
    <xf numFmtId="39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28125" style="0" bestFit="1" customWidth="1"/>
  </cols>
  <sheetData>
    <row r="1" ht="18">
      <c r="A1" s="7" t="s">
        <v>0</v>
      </c>
    </row>
    <row r="2" ht="15">
      <c r="A2" s="10" t="s">
        <v>40</v>
      </c>
    </row>
    <row r="3" ht="12.75">
      <c r="A3" t="s">
        <v>53</v>
      </c>
    </row>
    <row r="4" ht="28.5" customHeight="1"/>
    <row r="5" spans="1:5" ht="25.5">
      <c r="A5" s="16" t="s">
        <v>41</v>
      </c>
      <c r="B5" s="9" t="s">
        <v>28</v>
      </c>
      <c r="C5" s="8" t="s">
        <v>29</v>
      </c>
      <c r="D5" s="9" t="s">
        <v>44</v>
      </c>
      <c r="E5" s="9" t="s">
        <v>30</v>
      </c>
    </row>
    <row r="6" spans="1:5" ht="12.75">
      <c r="A6" s="30"/>
      <c r="B6" s="30"/>
      <c r="C6" s="31"/>
      <c r="D6" s="31"/>
      <c r="E6" s="32"/>
    </row>
    <row r="7" spans="1:5" ht="12.75">
      <c r="A7" s="35" t="s">
        <v>51</v>
      </c>
      <c r="B7" s="18">
        <v>319198.23</v>
      </c>
      <c r="C7" s="13">
        <v>19358490.64</v>
      </c>
      <c r="D7" s="13">
        <v>47088.8</v>
      </c>
      <c r="E7" s="33">
        <v>19086381.21</v>
      </c>
    </row>
    <row r="8" spans="1:6" ht="12.75">
      <c r="A8" s="36" t="s">
        <v>52</v>
      </c>
      <c r="B8" s="18">
        <f>C8+D8-E8</f>
        <v>475993.96999999974</v>
      </c>
      <c r="C8" s="13">
        <v>4288029.01</v>
      </c>
      <c r="D8" s="13">
        <v>24212.01</v>
      </c>
      <c r="E8" s="33">
        <f>3836247.05</f>
        <v>3836247.05</v>
      </c>
      <c r="F8" s="1"/>
    </row>
    <row r="9" spans="1:5" ht="30.75" customHeight="1" thickBot="1">
      <c r="A9" s="36" t="s">
        <v>54</v>
      </c>
      <c r="B9" s="20">
        <f>B8+B7</f>
        <v>795192.1999999997</v>
      </c>
      <c r="C9" s="14">
        <f>C8+C7</f>
        <v>23646519.65</v>
      </c>
      <c r="D9" s="14">
        <f>D8+D7</f>
        <v>71300.81</v>
      </c>
      <c r="E9" s="34">
        <f>E8+E7</f>
        <v>22922628.26</v>
      </c>
    </row>
    <row r="10" spans="1:5" ht="13.5" thickTop="1">
      <c r="A10" s="4"/>
      <c r="B10" s="5"/>
      <c r="C10" s="5"/>
      <c r="D10" s="5"/>
      <c r="E10" s="5"/>
    </row>
    <row r="12" spans="3:5" ht="12.75">
      <c r="C12" s="26"/>
      <c r="D12" s="26"/>
      <c r="E12" s="26"/>
    </row>
    <row r="13" spans="1:3" ht="12.75">
      <c r="A13" s="25"/>
      <c r="C13" s="26"/>
    </row>
    <row r="14" spans="3:4" ht="12.75">
      <c r="C14" s="26"/>
      <c r="D14" s="26"/>
    </row>
    <row r="17" ht="14.25" customHeight="1">
      <c r="A17" s="2" t="s">
        <v>45</v>
      </c>
    </row>
    <row r="18" spans="1:5" ht="43.5" customHeight="1">
      <c r="A18" s="51" t="s">
        <v>46</v>
      </c>
      <c r="B18" s="51"/>
      <c r="C18" s="51"/>
      <c r="D18" s="51"/>
      <c r="E18" s="51"/>
    </row>
    <row r="19" ht="24.75" customHeight="1">
      <c r="A19" t="s">
        <v>47</v>
      </c>
    </row>
    <row r="20" spans="3:5" ht="12.75">
      <c r="C20" s="26"/>
      <c r="E20" s="26"/>
    </row>
  </sheetData>
  <mergeCells count="1">
    <mergeCell ref="A18:E18"/>
  </mergeCells>
  <printOptions/>
  <pageMargins left="0.75" right="0.75" top="1" bottom="1" header="0.5" footer="0.5"/>
  <pageSetup fitToHeight="1" fitToWidth="1" horizontalDpi="600" verticalDpi="600" orientation="landscape" r:id="rId3"/>
  <headerFooter alignWithMargins="0">
    <oddFooter>&amp;L&amp;F, &amp;A&amp;RPage 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7" width="16.28125" style="0" customWidth="1"/>
    <col min="8" max="8" width="17.28125" style="0" customWidth="1"/>
    <col min="9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2006</v>
      </c>
    </row>
    <row r="5" spans="1:10" ht="32.25" customHeight="1">
      <c r="A5" s="16" t="s">
        <v>55</v>
      </c>
      <c r="B5" s="9" t="s">
        <v>42</v>
      </c>
      <c r="C5" s="8" t="s">
        <v>35</v>
      </c>
      <c r="D5" s="9" t="s">
        <v>36</v>
      </c>
      <c r="E5" s="9" t="s">
        <v>37</v>
      </c>
      <c r="F5" s="9" t="s">
        <v>38</v>
      </c>
      <c r="G5" s="9" t="s">
        <v>39</v>
      </c>
      <c r="J5" s="6"/>
    </row>
    <row r="6" spans="1:10" ht="18">
      <c r="A6" s="37"/>
      <c r="B6" s="21"/>
      <c r="C6" s="11"/>
      <c r="D6" s="11"/>
      <c r="E6" s="11"/>
      <c r="F6" s="11"/>
      <c r="G6" s="39"/>
      <c r="J6" s="6"/>
    </row>
    <row r="7" spans="1:7" ht="21.75" customHeight="1" thickBot="1">
      <c r="A7" s="38" t="s">
        <v>43</v>
      </c>
      <c r="B7" s="22">
        <f>SUM(C7:G7)</f>
        <v>359015507.28</v>
      </c>
      <c r="C7" s="12">
        <v>127738142.69</v>
      </c>
      <c r="D7" s="12">
        <v>190374365.43</v>
      </c>
      <c r="E7" s="12">
        <v>39150710.81</v>
      </c>
      <c r="F7" s="12">
        <v>1132743.07</v>
      </c>
      <c r="G7" s="40">
        <v>619545.28</v>
      </c>
    </row>
    <row r="8" ht="13.5" thickTop="1"/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2" spans="1:7" ht="12.75">
      <c r="A12" s="25"/>
      <c r="B12" s="6"/>
      <c r="C12" s="6"/>
      <c r="D12" s="6"/>
      <c r="E12" s="6"/>
      <c r="F12" s="6"/>
      <c r="G12" s="6"/>
    </row>
    <row r="13" spans="2:7" ht="12.75">
      <c r="B13" s="6"/>
      <c r="C13" s="6"/>
      <c r="D13" s="6"/>
      <c r="E13" s="6"/>
      <c r="F13" s="6"/>
      <c r="G13" s="6"/>
    </row>
    <row r="14" spans="3:5" ht="12.75">
      <c r="C14" s="6"/>
      <c r="D14" s="6"/>
      <c r="E14" s="6"/>
    </row>
    <row r="15" spans="2:7" ht="12.75">
      <c r="B15" s="6"/>
      <c r="C15" s="6"/>
      <c r="D15" s="6"/>
      <c r="E15" s="6"/>
      <c r="F15" s="6"/>
      <c r="G15" s="6"/>
    </row>
    <row r="16" ht="12.75">
      <c r="C16" s="6"/>
    </row>
    <row r="17" spans="2:7" ht="12.75">
      <c r="B17" s="6"/>
      <c r="C17" s="6"/>
      <c r="D17" s="6"/>
      <c r="E17" s="6"/>
      <c r="F17" s="6"/>
      <c r="G17" s="6"/>
    </row>
    <row r="20" spans="3:7" ht="12.75">
      <c r="C20" s="6"/>
      <c r="D20" s="6"/>
      <c r="E20" s="6"/>
      <c r="F20" s="6"/>
      <c r="G20" s="6"/>
    </row>
    <row r="22" spans="3:7" ht="12.75">
      <c r="C22" s="6"/>
      <c r="D22" s="6"/>
      <c r="E22" s="6"/>
      <c r="F22" s="6"/>
      <c r="G22" s="6"/>
    </row>
  </sheetData>
  <printOptions/>
  <pageMargins left="0.75" right="0.75" top="1" bottom="1" header="0.5" footer="0.5"/>
  <pageSetup fitToHeight="1" fitToWidth="1" horizontalDpi="600" verticalDpi="600" orientation="landscape" scale="83" r:id="rId3"/>
  <headerFooter alignWithMargins="0">
    <oddFooter>&amp;L&amp;F, &amp;A&amp;RPage 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showGridLines="0" zoomScale="87" zoomScaleNormal="87" workbookViewId="0" topLeftCell="A1">
      <selection activeCell="E24" sqref="E24"/>
    </sheetView>
  </sheetViews>
  <sheetFormatPr defaultColWidth="9.140625" defaultRowHeight="12.75"/>
  <cols>
    <col min="1" max="1" width="48.00390625" style="2" customWidth="1"/>
    <col min="2" max="3" width="14.00390625" style="0" customWidth="1"/>
    <col min="4" max="4" width="17.28125" style="0" customWidth="1"/>
    <col min="5" max="5" width="12.28125" style="0" customWidth="1"/>
    <col min="6" max="6" width="15.8515625" style="0" customWidth="1"/>
    <col min="7" max="7" width="10.140625" style="0" customWidth="1"/>
    <col min="9" max="9" width="10.421875" style="0" bestFit="1" customWidth="1"/>
  </cols>
  <sheetData>
    <row r="1" ht="18">
      <c r="A1" s="7" t="str">
        <f>+'AUSF Balance'!A1</f>
        <v>Alaska Universal Service Administrative Company</v>
      </c>
    </row>
    <row r="2" ht="15">
      <c r="A2" s="10" t="str">
        <f>+'AUSF Balance'!A2</f>
        <v>AUSF Annual Summary</v>
      </c>
    </row>
    <row r="3" ht="12.75">
      <c r="A3" t="str">
        <f>+'AUSF Balance'!A3</f>
        <v>Period Ending December 31, 2006</v>
      </c>
    </row>
    <row r="4" ht="12.75">
      <c r="A4"/>
    </row>
    <row r="5" spans="1:6" s="2" customFormat="1" ht="33" customHeight="1">
      <c r="A5" s="16" t="s">
        <v>56</v>
      </c>
      <c r="B5" s="9" t="s">
        <v>26</v>
      </c>
      <c r="C5" s="8" t="s">
        <v>31</v>
      </c>
      <c r="D5" s="9" t="s">
        <v>32</v>
      </c>
      <c r="E5" s="9" t="s">
        <v>33</v>
      </c>
      <c r="F5" s="9" t="s">
        <v>34</v>
      </c>
    </row>
    <row r="6" spans="1:6" ht="18.75" customHeight="1">
      <c r="A6" s="41"/>
      <c r="B6" s="17"/>
      <c r="F6" s="32"/>
    </row>
    <row r="7" spans="1:6" ht="12.75">
      <c r="A7" s="42" t="s">
        <v>0</v>
      </c>
      <c r="B7" s="23">
        <f>SUM(C7:F7)</f>
        <v>58683</v>
      </c>
      <c r="C7" s="15"/>
      <c r="D7" s="15"/>
      <c r="E7" s="15"/>
      <c r="F7" s="46">
        <v>58683</v>
      </c>
    </row>
    <row r="8" spans="1:6" ht="12.75">
      <c r="A8" s="43" t="s">
        <v>1</v>
      </c>
      <c r="B8" s="19">
        <f aca="true" t="shared" si="0" ref="B8:B37">SUM(C8:F8)</f>
        <v>535.5</v>
      </c>
      <c r="C8" s="1">
        <v>535.5</v>
      </c>
      <c r="D8" s="1"/>
      <c r="E8" s="1"/>
      <c r="F8" s="47"/>
    </row>
    <row r="9" spans="1:6" ht="12.75">
      <c r="A9" s="42" t="s">
        <v>2</v>
      </c>
      <c r="B9" s="23">
        <f t="shared" si="0"/>
        <v>15015</v>
      </c>
      <c r="C9" s="15">
        <v>15015</v>
      </c>
      <c r="D9" s="15"/>
      <c r="E9" s="15"/>
      <c r="F9" s="46"/>
    </row>
    <row r="10" spans="1:6" ht="12.75">
      <c r="A10" s="43" t="s">
        <v>3</v>
      </c>
      <c r="B10" s="19">
        <f t="shared" si="0"/>
        <v>92015</v>
      </c>
      <c r="C10" s="1">
        <v>92015</v>
      </c>
      <c r="D10" s="1"/>
      <c r="E10" s="1"/>
      <c r="F10" s="47"/>
    </row>
    <row r="11" spans="1:6" ht="12.75">
      <c r="A11" s="42" t="s">
        <v>4</v>
      </c>
      <c r="B11" s="23">
        <f t="shared" si="0"/>
        <v>33330.5</v>
      </c>
      <c r="C11" s="15">
        <v>33330.5</v>
      </c>
      <c r="D11" s="15"/>
      <c r="E11" s="15"/>
      <c r="F11" s="46"/>
    </row>
    <row r="12" spans="1:6" ht="12.75">
      <c r="A12" s="43" t="s">
        <v>5</v>
      </c>
      <c r="B12" s="19">
        <f t="shared" si="0"/>
        <v>91000</v>
      </c>
      <c r="C12" s="1">
        <v>91000</v>
      </c>
      <c r="D12" s="1"/>
      <c r="E12" s="1"/>
      <c r="F12" s="47"/>
    </row>
    <row r="13" spans="1:6" ht="12.75">
      <c r="A13" s="42" t="s">
        <v>6</v>
      </c>
      <c r="B13" s="23">
        <f t="shared" si="0"/>
        <v>27121.6</v>
      </c>
      <c r="C13" s="15">
        <v>26005</v>
      </c>
      <c r="D13" s="15"/>
      <c r="E13" s="15">
        <v>1116.6</v>
      </c>
      <c r="F13" s="46"/>
    </row>
    <row r="14" spans="1:6" s="50" customFormat="1" ht="12.75">
      <c r="A14" s="44" t="s">
        <v>49</v>
      </c>
      <c r="B14" s="28">
        <f t="shared" si="0"/>
        <v>580436.5</v>
      </c>
      <c r="C14" s="29">
        <v>580436.5</v>
      </c>
      <c r="D14" s="29"/>
      <c r="E14" s="29"/>
      <c r="F14" s="48"/>
    </row>
    <row r="15" spans="1:6" ht="12.75">
      <c r="A15" s="42" t="s">
        <v>57</v>
      </c>
      <c r="B15" s="23">
        <f t="shared" si="0"/>
        <v>14</v>
      </c>
      <c r="C15" s="15">
        <v>14</v>
      </c>
      <c r="D15" s="15"/>
      <c r="E15" s="15"/>
      <c r="F15" s="46"/>
    </row>
    <row r="16" spans="1:6" ht="12.75">
      <c r="A16" s="43" t="s">
        <v>48</v>
      </c>
      <c r="B16" s="19">
        <f t="shared" si="0"/>
        <v>222439</v>
      </c>
      <c r="C16" s="1">
        <v>222439</v>
      </c>
      <c r="D16" s="1"/>
      <c r="E16" s="1"/>
      <c r="F16" s="47"/>
    </row>
    <row r="17" spans="1:6" ht="12.75">
      <c r="A17" s="42" t="s">
        <v>7</v>
      </c>
      <c r="B17" s="23">
        <f t="shared" si="0"/>
        <v>39649.94</v>
      </c>
      <c r="C17" s="15">
        <v>38146.5</v>
      </c>
      <c r="D17" s="15"/>
      <c r="E17" s="15">
        <v>1503.44</v>
      </c>
      <c r="F17" s="46"/>
    </row>
    <row r="18" spans="1:6" ht="12.75">
      <c r="A18" s="43" t="s">
        <v>8</v>
      </c>
      <c r="B18" s="19">
        <f t="shared" si="0"/>
        <v>13545.94</v>
      </c>
      <c r="C18" s="1">
        <v>11210.5</v>
      </c>
      <c r="D18" s="1"/>
      <c r="E18" s="1">
        <v>2335.44</v>
      </c>
      <c r="F18" s="47"/>
    </row>
    <row r="19" spans="1:6" ht="12.75">
      <c r="A19" s="42" t="s">
        <v>9</v>
      </c>
      <c r="B19" s="23">
        <f t="shared" si="0"/>
        <v>15012.16</v>
      </c>
      <c r="C19" s="15">
        <v>8575</v>
      </c>
      <c r="D19" s="15"/>
      <c r="E19" s="15">
        <v>6437.16</v>
      </c>
      <c r="F19" s="46"/>
    </row>
    <row r="20" spans="1:6" ht="12.75">
      <c r="A20" s="43" t="s">
        <v>10</v>
      </c>
      <c r="B20" s="19">
        <f t="shared" si="0"/>
        <v>1738.62</v>
      </c>
      <c r="C20" s="1">
        <v>1606.5</v>
      </c>
      <c r="D20" s="1"/>
      <c r="E20" s="1">
        <v>132.12</v>
      </c>
      <c r="F20" s="47"/>
    </row>
    <row r="21" spans="1:6" ht="12.75">
      <c r="A21" s="42" t="s">
        <v>11</v>
      </c>
      <c r="B21" s="23">
        <f t="shared" si="0"/>
        <v>13262.36</v>
      </c>
      <c r="C21" s="15">
        <v>8855</v>
      </c>
      <c r="D21" s="15"/>
      <c r="E21" s="15">
        <v>4407.36</v>
      </c>
      <c r="F21" s="46"/>
    </row>
    <row r="22" spans="1:6" ht="12.75">
      <c r="A22" s="43" t="s">
        <v>12</v>
      </c>
      <c r="B22" s="19">
        <f t="shared" si="0"/>
        <v>0</v>
      </c>
      <c r="C22" s="1">
        <v>0</v>
      </c>
      <c r="D22" s="1"/>
      <c r="E22" s="1"/>
      <c r="F22" s="47"/>
    </row>
    <row r="23" spans="1:6" ht="12.75">
      <c r="A23" s="42" t="s">
        <v>13</v>
      </c>
      <c r="B23" s="23">
        <f t="shared" si="0"/>
        <v>3544.2</v>
      </c>
      <c r="C23" s="15">
        <v>3318</v>
      </c>
      <c r="D23" s="15"/>
      <c r="E23" s="15">
        <f>-255.14+481.34</f>
        <v>226.2</v>
      </c>
      <c r="F23" s="46"/>
    </row>
    <row r="24" spans="1:6" ht="12.75">
      <c r="A24" s="43" t="s">
        <v>14</v>
      </c>
      <c r="B24" s="19">
        <f t="shared" si="0"/>
        <v>39829.009999999995</v>
      </c>
      <c r="C24" s="1">
        <v>12740</v>
      </c>
      <c r="D24" s="1"/>
      <c r="E24" s="1">
        <v>27089.01</v>
      </c>
      <c r="F24" s="47"/>
    </row>
    <row r="25" spans="1:6" ht="12.75">
      <c r="A25" s="42" t="s">
        <v>15</v>
      </c>
      <c r="B25" s="23">
        <f t="shared" si="0"/>
        <v>84490</v>
      </c>
      <c r="C25" s="15">
        <v>84490</v>
      </c>
      <c r="D25" s="15"/>
      <c r="E25" s="15"/>
      <c r="F25" s="46"/>
    </row>
    <row r="26" spans="1:6" ht="12.75">
      <c r="A26" s="43" t="s">
        <v>16</v>
      </c>
      <c r="B26" s="19">
        <f t="shared" si="0"/>
        <v>27628.47</v>
      </c>
      <c r="C26" s="1">
        <v>21612.5</v>
      </c>
      <c r="D26" s="1"/>
      <c r="E26" s="1">
        <v>6015.97</v>
      </c>
      <c r="F26" s="47"/>
    </row>
    <row r="27" spans="1:6" ht="12.75">
      <c r="A27" s="42" t="s">
        <v>17</v>
      </c>
      <c r="B27" s="23">
        <f t="shared" si="0"/>
        <v>30718.739999999998</v>
      </c>
      <c r="C27" s="15">
        <v>27352.5</v>
      </c>
      <c r="D27" s="15"/>
      <c r="E27" s="15">
        <v>3366.24</v>
      </c>
      <c r="F27" s="46"/>
    </row>
    <row r="28" spans="1:6" ht="12.75">
      <c r="A28" s="43" t="s">
        <v>18</v>
      </c>
      <c r="B28" s="19">
        <f t="shared" si="0"/>
        <v>123510.38</v>
      </c>
      <c r="C28" s="1">
        <v>115797.5</v>
      </c>
      <c r="D28" s="1"/>
      <c r="E28" s="1">
        <v>7712.88</v>
      </c>
      <c r="F28" s="47"/>
    </row>
    <row r="29" spans="1:6" ht="12.75">
      <c r="A29" s="42" t="s">
        <v>50</v>
      </c>
      <c r="B29" s="23">
        <f t="shared" si="0"/>
        <v>20765.5</v>
      </c>
      <c r="C29" s="15">
        <v>20765.5</v>
      </c>
      <c r="D29" s="15"/>
      <c r="E29" s="15"/>
      <c r="F29" s="46"/>
    </row>
    <row r="30" spans="1:6" ht="12.75">
      <c r="A30" s="43" t="s">
        <v>19</v>
      </c>
      <c r="B30" s="19">
        <f t="shared" si="0"/>
        <v>26510.32</v>
      </c>
      <c r="C30" s="1">
        <v>21238</v>
      </c>
      <c r="D30" s="1"/>
      <c r="E30" s="1">
        <v>5272.32</v>
      </c>
      <c r="F30" s="47"/>
    </row>
    <row r="31" spans="1:6" ht="12.75">
      <c r="A31" s="42" t="s">
        <v>20</v>
      </c>
      <c r="B31" s="23">
        <f t="shared" si="0"/>
        <v>1109.5</v>
      </c>
      <c r="C31" s="15">
        <v>1109.5</v>
      </c>
      <c r="D31" s="15"/>
      <c r="E31" s="15">
        <v>0</v>
      </c>
      <c r="F31" s="46"/>
    </row>
    <row r="32" spans="1:6" ht="12.75">
      <c r="A32" s="43" t="s">
        <v>27</v>
      </c>
      <c r="B32" s="19">
        <f t="shared" si="0"/>
        <v>12089</v>
      </c>
      <c r="C32" s="1">
        <v>12089</v>
      </c>
      <c r="D32" s="1"/>
      <c r="E32" s="1">
        <v>0</v>
      </c>
      <c r="F32" s="47"/>
    </row>
    <row r="33" spans="1:6" ht="12.75">
      <c r="A33" s="42" t="s">
        <v>21</v>
      </c>
      <c r="B33" s="23">
        <f t="shared" si="0"/>
        <v>21599.16</v>
      </c>
      <c r="C33" s="15">
        <v>18774</v>
      </c>
      <c r="D33" s="15"/>
      <c r="E33" s="15">
        <v>2825.16</v>
      </c>
      <c r="F33" s="46"/>
    </row>
    <row r="34" spans="1:6" ht="12.75">
      <c r="A34" s="43" t="s">
        <v>22</v>
      </c>
      <c r="B34" s="19">
        <f t="shared" si="0"/>
        <v>10489.32</v>
      </c>
      <c r="C34" s="1">
        <v>350</v>
      </c>
      <c r="D34" s="1">
        <v>7906</v>
      </c>
      <c r="E34" s="1">
        <v>2233.32</v>
      </c>
      <c r="F34" s="47"/>
    </row>
    <row r="35" spans="1:6" ht="12.75">
      <c r="A35" s="42" t="s">
        <v>24</v>
      </c>
      <c r="B35" s="23">
        <f t="shared" si="0"/>
        <v>335672.54</v>
      </c>
      <c r="C35" s="15">
        <v>11679.5</v>
      </c>
      <c r="D35" s="15">
        <v>323127</v>
      </c>
      <c r="E35" s="15">
        <v>866.04</v>
      </c>
      <c r="F35" s="46"/>
    </row>
    <row r="36" spans="1:9" ht="12.75">
      <c r="A36" s="43" t="s">
        <v>23</v>
      </c>
      <c r="B36" s="19">
        <f t="shared" si="0"/>
        <v>1889614.74</v>
      </c>
      <c r="C36" s="1">
        <v>95098.5</v>
      </c>
      <c r="D36" s="1">
        <v>1765578.96</v>
      </c>
      <c r="E36" s="1">
        <v>28937.28</v>
      </c>
      <c r="F36" s="47"/>
      <c r="I36" s="27"/>
    </row>
    <row r="37" spans="1:6" ht="12.75">
      <c r="A37" s="42" t="s">
        <v>25</v>
      </c>
      <c r="B37" s="23">
        <f t="shared" si="0"/>
        <v>4877.05</v>
      </c>
      <c r="C37" s="15">
        <v>3349.5</v>
      </c>
      <c r="D37" s="15"/>
      <c r="E37" s="15">
        <v>1527.55</v>
      </c>
      <c r="F37" s="46"/>
    </row>
    <row r="38" spans="1:6" ht="31.5" customHeight="1" thickBot="1">
      <c r="A38" s="45" t="s">
        <v>26</v>
      </c>
      <c r="B38" s="24">
        <f>SUM(B7:B37)</f>
        <v>3836247.05</v>
      </c>
      <c r="C38" s="3">
        <f>SUM(C7:C37)</f>
        <v>1578948</v>
      </c>
      <c r="D38" s="3">
        <f>SUM(D7:D37)</f>
        <v>2096611.96</v>
      </c>
      <c r="E38" s="3">
        <f>SUM(E7:E37)</f>
        <v>102004.09</v>
      </c>
      <c r="F38" s="49">
        <f>SUM(F7:F37)</f>
        <v>58683</v>
      </c>
    </row>
    <row r="39" spans="2:6" ht="13.5" thickTop="1">
      <c r="B39" s="1"/>
      <c r="C39" s="1"/>
      <c r="D39" s="1"/>
      <c r="E39" s="1"/>
      <c r="F39" s="1"/>
    </row>
    <row r="40" spans="2:6" ht="12.75">
      <c r="B40" s="1"/>
      <c r="F40" s="1"/>
    </row>
    <row r="41" spans="1:6" ht="12.75">
      <c r="A41" s="25"/>
      <c r="B41" s="1"/>
      <c r="F41" s="1"/>
    </row>
    <row r="42" spans="2:6" ht="12.75">
      <c r="B42" s="1"/>
      <c r="F42" s="1"/>
    </row>
    <row r="43" spans="2:6" ht="12.75">
      <c r="B43" s="1"/>
      <c r="F43" s="1"/>
    </row>
    <row r="44" spans="2:6" ht="12.75">
      <c r="B44" s="1"/>
      <c r="F44" s="1"/>
    </row>
    <row r="45" spans="2:6" ht="12.75">
      <c r="B45" s="1"/>
      <c r="F45" s="1"/>
    </row>
    <row r="46" spans="2:6" ht="12.75">
      <c r="B46" s="1"/>
      <c r="F46" s="1"/>
    </row>
    <row r="47" spans="2:6" ht="12.75">
      <c r="B47" s="1"/>
      <c r="F47" s="1"/>
    </row>
    <row r="48" spans="2:6" ht="12.75">
      <c r="B48" s="1"/>
      <c r="F48" s="1"/>
    </row>
    <row r="49" spans="2:6" ht="12.75">
      <c r="B49" s="1"/>
      <c r="F49" s="1"/>
    </row>
    <row r="50" spans="2:6" ht="12.75">
      <c r="B50" s="1"/>
      <c r="F50" s="1"/>
    </row>
    <row r="51" spans="2:6" ht="12.75">
      <c r="B51" s="1"/>
      <c r="F51" s="1"/>
    </row>
    <row r="52" spans="2:6" ht="12.75">
      <c r="B52" s="1"/>
      <c r="F52" s="1"/>
    </row>
    <row r="53" spans="2:6" ht="12.75">
      <c r="B53" s="1"/>
      <c r="F53" s="1"/>
    </row>
    <row r="54" spans="2:6" ht="12.75">
      <c r="B54" s="1"/>
      <c r="F54" s="1"/>
    </row>
    <row r="55" spans="2:6" ht="12.75">
      <c r="B55" s="1"/>
      <c r="F55" s="1"/>
    </row>
    <row r="56" spans="2:6" ht="12.75">
      <c r="B56" s="1"/>
      <c r="F56" s="1"/>
    </row>
    <row r="57" spans="2:6" ht="12.75">
      <c r="B57" s="1"/>
      <c r="F57" s="1"/>
    </row>
    <row r="58" spans="2:6" ht="12.75">
      <c r="B58" s="1"/>
      <c r="F58" s="1"/>
    </row>
    <row r="59" spans="2:6" ht="12.75">
      <c r="B59" s="1"/>
      <c r="F59" s="1"/>
    </row>
    <row r="60" spans="2:6" ht="12.75">
      <c r="B60" s="1"/>
      <c r="F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</sheetData>
  <printOptions horizontalCentered="1"/>
  <pageMargins left="0.33" right="0.29" top="1" bottom="1" header="0.5" footer="0.5"/>
  <pageSetup fitToHeight="1" fitToWidth="1" horizontalDpi="600" verticalDpi="600" orientation="landscape" scale="82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 </cp:lastModifiedBy>
  <cp:lastPrinted>2007-04-06T00:12:23Z</cp:lastPrinted>
  <dcterms:created xsi:type="dcterms:W3CDTF">2001-05-04T21:50:52Z</dcterms:created>
  <dcterms:modified xsi:type="dcterms:W3CDTF">2007-04-06T00:31:29Z</dcterms:modified>
  <cp:category/>
  <cp:version/>
  <cp:contentType/>
  <cp:contentStatus/>
</cp:coreProperties>
</file>